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" yWindow="-15" windowWidth="14430" windowHeight="12165" tabRatio="715"/>
  </bookViews>
  <sheets>
    <sheet name="BDI TCU 2622 -URBANAS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xlnm_Database">"#REF!"</definedName>
    <definedName name="__xlfn_AVERAGEIF">NA()</definedName>
    <definedName name="A">NA()</definedName>
    <definedName name="AAA">"#REF!"</definedName>
    <definedName name="_xlnm.Print_Area" localSheetId="0">'BDI TCU 2622 -URBANAS '!$A$1:$J$45</definedName>
    <definedName name="Aut_original">#REF!</definedName>
    <definedName name="Aut_resumo">#REF!</definedName>
    <definedName name="BDI">NA()</definedName>
    <definedName name="CONS">NA()</definedName>
    <definedName name="CONSUMO">#REF!</definedName>
    <definedName name="CONTENÇÃO">"#REF!"</definedName>
    <definedName name="cronograma">#REF!</definedName>
    <definedName name="Descricao">NA()</definedName>
    <definedName name="DIMPAV">NA()</definedName>
    <definedName name="E">#REF!</definedName>
    <definedName name="EE">NA()</definedName>
    <definedName name="EEE">NA()</definedName>
    <definedName name="Excel_BuiltIn_Database">NA()</definedName>
    <definedName name="GGG">NA()</definedName>
    <definedName name="ISS">NA()</definedName>
    <definedName name="k">NA()</definedName>
    <definedName name="Meu">NA()</definedName>
    <definedName name="N">NA()</definedName>
    <definedName name="ORÇM">NA()</definedName>
    <definedName name="P">NA()</definedName>
    <definedName name="Print">#REF!</definedName>
    <definedName name="Print_Area_MI">#REF!</definedName>
    <definedName name="U">"#REF!"</definedName>
    <definedName name="UniformeMensageiro">NA()</definedName>
    <definedName name="UniformeMensageiros">NA()</definedName>
    <definedName name="UniformeRecepcionista">NA()</definedName>
  </definedNames>
  <calcPr calcId="125725"/>
</workbook>
</file>

<file path=xl/calcChain.xml><?xml version="1.0" encoding="utf-8"?>
<calcChain xmlns="http://schemas.openxmlformats.org/spreadsheetml/2006/main">
  <c r="L28" i="9"/>
  <c r="J37"/>
  <c r="C38" s="1"/>
  <c r="C36"/>
  <c r="C35"/>
  <c r="C34"/>
  <c r="C33"/>
  <c r="C32"/>
  <c r="C31"/>
  <c r="C30"/>
  <c r="J15"/>
</calcChain>
</file>

<file path=xl/sharedStrings.xml><?xml version="1.0" encoding="utf-8"?>
<sst xmlns="http://schemas.openxmlformats.org/spreadsheetml/2006/main" count="59" uniqueCount="36">
  <si>
    <t>PREFEITURA MUNICIPAL DE LAGOA SANTA</t>
  </si>
  <si>
    <t>OBRA: Pavimentaçao, Drenagem e Obras Complementares no bairro Recanto da Lagoa</t>
  </si>
  <si>
    <t>Acórdão 2622/2013</t>
  </si>
  <si>
    <t>CALCULO DO BDI -RODOVIAS , FERROVIAS E CONGENERES</t>
  </si>
  <si>
    <t>CONTRATO</t>
  </si>
  <si>
    <t>Proponente</t>
  </si>
  <si>
    <t>Empreendimento ( Nome/Apelido)</t>
  </si>
  <si>
    <t>Programa</t>
  </si>
  <si>
    <t>Município</t>
  </si>
  <si>
    <t>UF</t>
  </si>
  <si>
    <t>LAGOA SANTA</t>
  </si>
  <si>
    <t>Gestor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</si>
  <si>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</si>
  <si>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</si>
  <si>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</si>
  <si>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</si>
  <si>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</si>
  <si>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</si>
  <si>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</si>
  <si>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</si>
  <si>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</si>
  <si>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</si>
  <si>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</si>
  <si>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</si>
  <si>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 xml:space="preserve">Tributos (T) </t>
  </si>
  <si>
    <t>INSS desoneração (E)</t>
  </si>
  <si>
    <t>ou</t>
  </si>
  <si>
    <t>Controle</t>
  </si>
  <si>
    <t>BDI ADMISSÍVEL</t>
  </si>
  <si>
    <t>BDI NÃO ADMISSÍVEL</t>
  </si>
  <si>
    <t>BDI CALCULADO ----&gt;</t>
  </si>
  <si>
    <t>BDI = [(1+AC+S+R+G)*(1+DF)*(1+L)/(1-(T+E))-1]</t>
  </si>
  <si>
    <t>TRIBUTOS PRATICADOS NO MUNICÍPIO</t>
  </si>
  <si>
    <t xml:space="preserve">ISS </t>
  </si>
  <si>
    <t>PIS/COFINS</t>
  </si>
  <si>
    <t>Nos percentuais referentes a tributos deverá ser considerado para efeito de calculo o ISS do município ou correspondente na sua inserção no Simples Nacional;</t>
  </si>
</sst>
</file>

<file path=xl/styles.xml><?xml version="1.0" encoding="utf-8"?>
<styleSheet xmlns="http://schemas.openxmlformats.org/spreadsheetml/2006/main">
  <numFmts count="10">
    <numFmt numFmtId="164" formatCode="#\,"/>
    <numFmt numFmtId="165" formatCode="&quot; R$ &quot;* #,##0.00\ ;&quot;-R$ &quot;* #,##0.00\ ;&quot; R$ &quot;* \-#\ ;@\ "/>
    <numFmt numFmtId="166" formatCode="&quot; R$ &quot;* #,##0.00\ ;&quot; R$ &quot;* \(#,##0.00\);&quot; R$ &quot;* \-#\ ;@\ "/>
    <numFmt numFmtId="167" formatCode="&quot; R$&quot;* #,##0.00\ ;&quot; R$&quot;* \(#,##0.00\);&quot; R$&quot;* \-#\ ;@\ "/>
    <numFmt numFmtId="168" formatCode="&quot; $&quot;* #,##0.00\ ;&quot; $&quot;* \(#,##0.00\);&quot; $&quot;* \-#\ ;@\ "/>
    <numFmt numFmtId="169" formatCode="[$R$-416]* #,##0.00\ ;\-[$R$-416]* #,##0.00\ ;[$R$-416]* \-#\ ;@\ "/>
    <numFmt numFmtId="170" formatCode="* #,##0.00\ ;* \(#,##0.00\);* \-#\ ;@\ "/>
    <numFmt numFmtId="171" formatCode="* #,##0.00\ ;\-* #,##0.00\ ;* \-#\ ;@\ "/>
    <numFmt numFmtId="175" formatCode="#,##0.000"/>
    <numFmt numFmtId="179" formatCode="_-* #,##0.00_-;\-* #,##0.00_-;_-* \-??_-;_-@_-"/>
  </numFmts>
  <fonts count="5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16"/>
      <name val="Arial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indexed="58"/>
      <name val="Arial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sz val="18"/>
      <color indexed="8"/>
      <name val="Arial"/>
      <family val="2"/>
    </font>
    <font>
      <b/>
      <sz val="15"/>
      <color indexed="56"/>
      <name val="Calibri"/>
      <family val="2"/>
    </font>
    <font>
      <sz val="12"/>
      <color indexed="8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24"/>
      <color indexed="8"/>
      <name val="Arial"/>
      <family val="2"/>
    </font>
    <font>
      <u/>
      <sz val="11"/>
      <color indexed="12"/>
      <name val="Calibri"/>
      <family val="2"/>
    </font>
    <font>
      <sz val="10"/>
      <name val="Mangal"/>
      <family val="2"/>
    </font>
    <font>
      <sz val="11"/>
      <color indexed="60"/>
      <name val="Calibri"/>
      <family val="2"/>
    </font>
    <font>
      <sz val="10"/>
      <color indexed="19"/>
      <name val="Arial"/>
      <family val="2"/>
    </font>
    <font>
      <sz val="11"/>
      <color indexed="19"/>
      <name val="Calibri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63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8"/>
      <color indexed="56"/>
      <name val="Calibri Light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name val="Arial"/>
      <family val="2"/>
      <charset val="1"/>
    </font>
    <font>
      <b/>
      <sz val="14"/>
      <name val="Arial"/>
      <family val="2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  <bgColor indexed="48"/>
      </patternFill>
    </fill>
    <fill>
      <patternFill patternType="solid">
        <fgColor indexed="27"/>
        <bgColor indexed="42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4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48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  <bgColor indexed="48"/>
      </patternFill>
    </fill>
    <fill>
      <patternFill patternType="solid">
        <fgColor indexed="51"/>
        <bgColor indexed="50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57"/>
        <bgColor indexed="2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5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4"/>
        <bgColor indexed="54"/>
      </patternFill>
    </fill>
    <fill>
      <patternFill patternType="solid">
        <fgColor indexed="55"/>
        <bgColor indexed="46"/>
      </patternFill>
    </fill>
    <fill>
      <patternFill patternType="solid">
        <fgColor indexed="51"/>
        <bgColor indexed="13"/>
      </patternFill>
    </fill>
    <fill>
      <patternFill patternType="solid">
        <fgColor indexed="16"/>
        <bgColor indexed="37"/>
      </patternFill>
    </fill>
    <fill>
      <patternFill patternType="solid">
        <fgColor indexed="26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573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4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3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25" borderId="0" applyNumberFormat="0" applyBorder="0" applyAlignment="0" applyProtection="0"/>
    <xf numFmtId="0" fontId="6" fillId="32" borderId="0" applyNumberFormat="0" applyBorder="0" applyAlignment="0" applyProtection="0"/>
    <xf numFmtId="0" fontId="7" fillId="4" borderId="0" applyNumberFormat="0" applyBorder="0" applyAlignment="0" applyProtection="0"/>
    <xf numFmtId="0" fontId="6" fillId="32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9" borderId="0" applyNumberFormat="0" applyBorder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7" borderId="1" applyNumberFormat="0" applyAlignment="0" applyProtection="0"/>
    <xf numFmtId="0" fontId="11" fillId="0" borderId="0"/>
    <xf numFmtId="0" fontId="11" fillId="0" borderId="0"/>
    <xf numFmtId="0" fontId="11" fillId="0" borderId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3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0" fontId="12" fillId="30" borderId="2" applyNumberFormat="0" applyAlignment="0" applyProtection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33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3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25" borderId="0" applyNumberFormat="0" applyBorder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10" borderId="1" applyNumberFormat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5" fillId="5" borderId="1" applyNumberFormat="0" applyAlignment="0" applyProtection="0"/>
    <xf numFmtId="0" fontId="13" fillId="0" borderId="3" applyNumberFormat="0" applyFill="0" applyAlignment="0" applyProtection="0"/>
    <xf numFmtId="165" fontId="45" fillId="0" borderId="0" applyFill="0" applyBorder="0" applyAlignment="0" applyProtection="0"/>
    <xf numFmtId="165" fontId="45" fillId="0" borderId="0" applyFill="0" applyBorder="0" applyAlignment="0">
      <protection locked="0"/>
    </xf>
    <xf numFmtId="166" fontId="45" fillId="0" borderId="0" applyFill="0" applyBorder="0" applyAlignment="0" applyProtection="0"/>
    <xf numFmtId="167" fontId="45" fillId="0" borderId="0" applyFill="0" applyBorder="0" applyAlignment="0" applyProtection="0"/>
    <xf numFmtId="165" fontId="45" fillId="0" borderId="0" applyFill="0" applyBorder="0" applyAlignment="0" applyProtection="0"/>
    <xf numFmtId="165" fontId="45" fillId="0" borderId="0" applyFill="0" applyBorder="0" applyAlignment="0" applyProtection="0"/>
    <xf numFmtId="166" fontId="45" fillId="0" borderId="0" applyFill="0" applyBorder="0" applyAlignment="0" applyProtection="0"/>
    <xf numFmtId="167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6" fontId="45" fillId="0" borderId="0" applyFill="0" applyBorder="0" applyAlignment="0" applyProtection="0"/>
    <xf numFmtId="167" fontId="45" fillId="0" borderId="0" applyFill="0" applyBorder="0" applyAlignment="0" applyProtection="0"/>
    <xf numFmtId="165" fontId="45" fillId="0" borderId="0" applyFill="0" applyBorder="0" applyAlignment="0" applyProtection="0"/>
    <xf numFmtId="167" fontId="45" fillId="0" borderId="0" applyFill="0" applyBorder="0" applyAlignment="0" applyProtection="0"/>
    <xf numFmtId="168" fontId="45" fillId="0" borderId="0" applyFill="0" applyBorder="0" applyAlignment="0" applyProtection="0"/>
    <xf numFmtId="166" fontId="45" fillId="0" borderId="0" applyFill="0" applyBorder="0" applyAlignment="0" applyProtection="0"/>
    <xf numFmtId="165" fontId="45" fillId="0" borderId="0" applyFill="0" applyBorder="0" applyAlignment="0">
      <protection locked="0"/>
    </xf>
    <xf numFmtId="166" fontId="45" fillId="0" borderId="0" applyFill="0" applyBorder="0" applyAlignment="0" applyProtection="0"/>
    <xf numFmtId="165" fontId="45" fillId="0" borderId="0" applyFill="0" applyBorder="0" applyAlignment="0" applyProtection="0"/>
    <xf numFmtId="165" fontId="45" fillId="0" borderId="0" applyFill="0" applyBorder="0" applyAlignment="0">
      <protection locked="0"/>
    </xf>
    <xf numFmtId="165" fontId="45" fillId="0" borderId="0" applyFill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7" fillId="18" borderId="0" applyNumberFormat="0" applyBorder="0" applyAlignment="0" applyProtection="0"/>
    <xf numFmtId="0" fontId="28" fillId="36" borderId="0" applyNumberFormat="0" applyBorder="0" applyAlignment="0" applyProtection="0"/>
    <xf numFmtId="0" fontId="27" fillId="18" borderId="0" applyNumberFormat="0" applyBorder="0" applyAlignment="0" applyProtection="0"/>
    <xf numFmtId="0" fontId="29" fillId="18" borderId="0" applyNumberFormat="0" applyBorder="0" applyAlignment="0" applyProtection="0"/>
    <xf numFmtId="0" fontId="2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50" fillId="0" borderId="0"/>
    <xf numFmtId="0" fontId="5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169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30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31" fillId="0" borderId="0"/>
    <xf numFmtId="0" fontId="2" fillId="0" borderId="0"/>
    <xf numFmtId="0" fontId="45" fillId="0" borderId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45" fillId="36" borderId="7" applyNumberFormat="0" applyAlignment="0" applyProtection="0"/>
    <xf numFmtId="0" fontId="32" fillId="36" borderId="1" applyNumberFormat="0" applyAlignment="0" applyProtection="0"/>
    <xf numFmtId="0" fontId="32" fillId="36" borderId="1" applyNumberFormat="0" applyAlignment="0" applyProtection="0"/>
    <xf numFmtId="0" fontId="45" fillId="12" borderId="8" applyNumberFormat="0" applyAlignment="0" applyProtection="0"/>
    <xf numFmtId="0" fontId="32" fillId="36" borderId="1" applyNumberFormat="0" applyAlignment="0" applyProtection="0"/>
    <xf numFmtId="0" fontId="45" fillId="36" borderId="7" applyNumberFormat="0" applyAlignment="0" applyProtection="0"/>
    <xf numFmtId="0" fontId="32" fillId="36" borderId="1" applyNumberFormat="0" applyAlignment="0" applyProtection="0"/>
    <xf numFmtId="0" fontId="45" fillId="36" borderId="7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>
      <protection locked="0"/>
    </xf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9" fontId="45" fillId="0" borderId="0" applyFill="0" applyBorder="0" applyAlignment="0" applyProtection="0"/>
    <xf numFmtId="0" fontId="7" fillId="4" borderId="0" applyNumberFormat="0" applyBorder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16" borderId="9" applyNumberFormat="0" applyAlignment="0" applyProtection="0"/>
    <xf numFmtId="0" fontId="33" fillId="7" borderId="9" applyNumberFormat="0" applyAlignment="0" applyProtection="0"/>
    <xf numFmtId="164" fontId="34" fillId="0" borderId="0">
      <protection locked="0"/>
    </xf>
    <xf numFmtId="164" fontId="34" fillId="0" borderId="0">
      <protection locked="0"/>
    </xf>
    <xf numFmtId="164" fontId="34" fillId="0" borderId="0">
      <protection locked="0"/>
    </xf>
    <xf numFmtId="164" fontId="34" fillId="0" borderId="0">
      <protection locked="0"/>
    </xf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26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26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39" fillId="0" borderId="10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46" fillId="0" borderId="10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47" fillId="0" borderId="11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48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164" fontId="37" fillId="0" borderId="0">
      <protection locked="0"/>
    </xf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4" applyNumberFormat="0" applyFill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26" fillId="0" borderId="0" applyFill="0" applyBorder="0" applyAlignment="0" applyProtection="0"/>
    <xf numFmtId="171" fontId="45" fillId="0" borderId="0" applyFill="0" applyBorder="0" applyAlignment="0" applyProtection="0"/>
    <xf numFmtId="171" fontId="26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9" fontId="45" fillId="0" borderId="0" applyFill="0" applyBorder="0" applyAlignment="0" applyProtection="0"/>
    <xf numFmtId="165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5">
    <xf numFmtId="0" fontId="0" fillId="0" borderId="0" xfId="0"/>
    <xf numFmtId="0" fontId="45" fillId="0" borderId="0" xfId="387"/>
    <xf numFmtId="0" fontId="45" fillId="0" borderId="16" xfId="387" applyBorder="1"/>
    <xf numFmtId="0" fontId="45" fillId="0" borderId="27" xfId="387" applyBorder="1"/>
    <xf numFmtId="0" fontId="45" fillId="0" borderId="17" xfId="387" applyBorder="1"/>
    <xf numFmtId="0" fontId="42" fillId="38" borderId="31" xfId="387" applyFont="1" applyFill="1" applyBorder="1" applyAlignment="1" applyProtection="1">
      <alignment vertical="center"/>
    </xf>
    <xf numFmtId="0" fontId="42" fillId="38" borderId="32" xfId="387" applyFont="1" applyFill="1" applyBorder="1" applyAlignment="1" applyProtection="1">
      <alignment vertical="center"/>
    </xf>
    <xf numFmtId="0" fontId="42" fillId="38" borderId="33" xfId="387" applyFont="1" applyFill="1" applyBorder="1" applyAlignment="1" applyProtection="1">
      <alignment vertical="center"/>
    </xf>
    <xf numFmtId="0" fontId="0" fillId="37" borderId="0" xfId="387" applyFont="1" applyFill="1"/>
    <xf numFmtId="0" fontId="4" fillId="37" borderId="0" xfId="387" applyFont="1" applyFill="1"/>
    <xf numFmtId="0" fontId="45" fillId="37" borderId="0" xfId="387" applyFill="1"/>
    <xf numFmtId="0" fontId="43" fillId="0" borderId="21" xfId="387" applyFont="1" applyFill="1" applyBorder="1" applyAlignment="1" applyProtection="1">
      <alignment horizontal="left" vertical="center"/>
    </xf>
    <xf numFmtId="0" fontId="43" fillId="6" borderId="22" xfId="387" applyFont="1" applyFill="1" applyBorder="1" applyAlignment="1" applyProtection="1">
      <alignment horizontal="left" vertical="center"/>
    </xf>
    <xf numFmtId="0" fontId="43" fillId="6" borderId="26" xfId="387" applyFont="1" applyFill="1" applyBorder="1" applyAlignment="1" applyProtection="1">
      <alignment horizontal="left" vertical="center"/>
    </xf>
    <xf numFmtId="0" fontId="41" fillId="0" borderId="18" xfId="387" applyFont="1" applyBorder="1" applyAlignment="1" applyProtection="1">
      <alignment horizontal="left" vertical="center"/>
    </xf>
    <xf numFmtId="0" fontId="41" fillId="0" borderId="0" xfId="387" applyFont="1" applyBorder="1" applyAlignment="1" applyProtection="1">
      <alignment horizontal="left" vertical="center"/>
    </xf>
    <xf numFmtId="0" fontId="41" fillId="0" borderId="37" xfId="387" applyFont="1" applyBorder="1" applyAlignment="1" applyProtection="1">
      <alignment vertical="center"/>
    </xf>
    <xf numFmtId="0" fontId="41" fillId="6" borderId="38" xfId="387" applyFont="1" applyFill="1" applyBorder="1" applyAlignment="1" applyProtection="1">
      <alignment vertical="center"/>
      <protection locked="0"/>
    </xf>
    <xf numFmtId="0" fontId="43" fillId="6" borderId="39" xfId="387" applyFont="1" applyFill="1" applyBorder="1" applyAlignment="1" applyProtection="1">
      <alignment vertical="center"/>
      <protection locked="0"/>
    </xf>
    <xf numFmtId="0" fontId="43" fillId="6" borderId="40" xfId="387" applyFont="1" applyFill="1" applyBorder="1" applyAlignment="1" applyProtection="1">
      <alignment vertical="center"/>
      <protection locked="0"/>
    </xf>
    <xf numFmtId="0" fontId="41" fillId="0" borderId="0" xfId="387" applyFont="1" applyBorder="1" applyAlignment="1" applyProtection="1">
      <alignment vertical="center"/>
    </xf>
    <xf numFmtId="0" fontId="41" fillId="0" borderId="18" xfId="387" applyFont="1" applyBorder="1" applyAlignment="1" applyProtection="1">
      <alignment vertical="center"/>
    </xf>
    <xf numFmtId="0" fontId="41" fillId="6" borderId="39" xfId="387" applyFont="1" applyFill="1" applyBorder="1" applyAlignment="1" applyProtection="1">
      <alignment vertical="center"/>
      <protection locked="0"/>
    </xf>
    <xf numFmtId="0" fontId="41" fillId="6" borderId="40" xfId="387" applyFont="1" applyFill="1" applyBorder="1" applyAlignment="1" applyProtection="1">
      <alignment vertical="center"/>
      <protection locked="0"/>
    </xf>
    <xf numFmtId="0" fontId="45" fillId="0" borderId="0" xfId="387" applyBorder="1"/>
    <xf numFmtId="0" fontId="0" fillId="0" borderId="37" xfId="387" applyFont="1" applyBorder="1"/>
    <xf numFmtId="0" fontId="0" fillId="0" borderId="24" xfId="387" applyFont="1" applyBorder="1"/>
    <xf numFmtId="0" fontId="45" fillId="0" borderId="18" xfId="387" applyBorder="1"/>
    <xf numFmtId="0" fontId="43" fillId="38" borderId="24" xfId="387" applyFont="1" applyFill="1" applyBorder="1" applyAlignment="1" applyProtection="1">
      <alignment vertical="center"/>
    </xf>
    <xf numFmtId="0" fontId="41" fillId="38" borderId="38" xfId="387" applyFont="1" applyFill="1" applyBorder="1" applyAlignment="1" applyProtection="1">
      <alignment vertical="center"/>
    </xf>
    <xf numFmtId="0" fontId="4" fillId="0" borderId="0" xfId="387" applyFont="1"/>
    <xf numFmtId="0" fontId="41" fillId="6" borderId="45" xfId="387" applyFont="1" applyFill="1" applyBorder="1" applyAlignment="1" applyProtection="1">
      <alignment horizontal="left" vertical="center"/>
    </xf>
    <xf numFmtId="10" fontId="41" fillId="6" borderId="46" xfId="387" applyNumberFormat="1" applyFont="1" applyFill="1" applyBorder="1" applyAlignment="1" applyProtection="1">
      <alignment vertical="center"/>
    </xf>
    <xf numFmtId="0" fontId="41" fillId="6" borderId="47" xfId="387" applyFont="1" applyFill="1" applyBorder="1" applyAlignment="1" applyProtection="1">
      <alignment horizontal="center" vertical="center"/>
    </xf>
    <xf numFmtId="0" fontId="41" fillId="6" borderId="46" xfId="387" applyFont="1" applyFill="1" applyBorder="1" applyAlignment="1" applyProtection="1">
      <alignment horizontal="left" vertical="center"/>
    </xf>
    <xf numFmtId="10" fontId="41" fillId="18" borderId="49" xfId="432" applyNumberFormat="1" applyFont="1" applyFill="1" applyBorder="1" applyAlignment="1" applyProtection="1">
      <alignment vertical="center"/>
      <protection locked="0"/>
    </xf>
    <xf numFmtId="0" fontId="41" fillId="6" borderId="50" xfId="387" applyFont="1" applyFill="1" applyBorder="1" applyAlignment="1" applyProtection="1">
      <alignment horizontal="left" vertical="center"/>
    </xf>
    <xf numFmtId="10" fontId="41" fillId="6" borderId="51" xfId="387" applyNumberFormat="1" applyFont="1" applyFill="1" applyBorder="1" applyAlignment="1" applyProtection="1">
      <alignment vertical="center"/>
    </xf>
    <xf numFmtId="0" fontId="41" fillId="6" borderId="52" xfId="387" applyFont="1" applyFill="1" applyBorder="1" applyAlignment="1" applyProtection="1">
      <alignment horizontal="center" vertical="center"/>
    </xf>
    <xf numFmtId="0" fontId="41" fillId="6" borderId="51" xfId="387" applyFont="1" applyFill="1" applyBorder="1" applyAlignment="1" applyProtection="1">
      <alignment horizontal="left" vertical="center"/>
    </xf>
    <xf numFmtId="0" fontId="41" fillId="6" borderId="54" xfId="387" applyFont="1" applyFill="1" applyBorder="1" applyAlignment="1" applyProtection="1">
      <alignment horizontal="left" vertical="center"/>
    </xf>
    <xf numFmtId="0" fontId="41" fillId="6" borderId="55" xfId="387" applyFont="1" applyFill="1" applyBorder="1" applyAlignment="1" applyProtection="1">
      <alignment horizontal="left" vertical="center"/>
    </xf>
    <xf numFmtId="0" fontId="0" fillId="6" borderId="18" xfId="387" applyFont="1" applyFill="1" applyBorder="1"/>
    <xf numFmtId="10" fontId="41" fillId="6" borderId="20" xfId="387" applyNumberFormat="1" applyFont="1" applyFill="1" applyBorder="1" applyAlignment="1" applyProtection="1">
      <alignment vertical="center"/>
    </xf>
    <xf numFmtId="10" fontId="41" fillId="6" borderId="22" xfId="387" applyNumberFormat="1" applyFont="1" applyFill="1" applyBorder="1" applyAlignment="1" applyProtection="1">
      <alignment vertical="center"/>
    </xf>
    <xf numFmtId="0" fontId="0" fillId="6" borderId="56" xfId="387" applyFont="1" applyFill="1" applyBorder="1"/>
    <xf numFmtId="0" fontId="41" fillId="6" borderId="23" xfId="387" applyFont="1" applyFill="1" applyBorder="1" applyAlignment="1" applyProtection="1">
      <alignment horizontal="left" vertical="center"/>
    </xf>
    <xf numFmtId="10" fontId="0" fillId="6" borderId="25" xfId="432" applyNumberFormat="1" applyFont="1" applyFill="1" applyBorder="1" applyAlignment="1" applyProtection="1"/>
    <xf numFmtId="4" fontId="45" fillId="0" borderId="0" xfId="387" applyNumberFormat="1" applyBorder="1"/>
    <xf numFmtId="0" fontId="0" fillId="6" borderId="23" xfId="387" applyFont="1" applyFill="1" applyBorder="1" applyAlignment="1">
      <alignment horizontal="right" vertical="center"/>
    </xf>
    <xf numFmtId="0" fontId="0" fillId="6" borderId="63" xfId="387" applyFont="1" applyFill="1" applyBorder="1" applyAlignment="1">
      <alignment horizontal="right" vertical="center"/>
    </xf>
    <xf numFmtId="0" fontId="45" fillId="0" borderId="37" xfId="387" applyBorder="1"/>
    <xf numFmtId="0" fontId="44" fillId="6" borderId="34" xfId="387" applyFont="1" applyFill="1" applyBorder="1" applyAlignment="1">
      <alignment horizontal="center"/>
    </xf>
    <xf numFmtId="0" fontId="44" fillId="6" borderId="35" xfId="387" applyFont="1" applyFill="1" applyBorder="1" applyAlignment="1">
      <alignment horizontal="center"/>
    </xf>
    <xf numFmtId="0" fontId="44" fillId="6" borderId="36" xfId="387" applyFont="1" applyFill="1" applyBorder="1" applyAlignment="1">
      <alignment horizontal="center"/>
    </xf>
    <xf numFmtId="10" fontId="45" fillId="6" borderId="44" xfId="387" applyNumberFormat="1" applyFill="1" applyBorder="1" applyAlignment="1">
      <alignment horizontal="left" vertical="center"/>
    </xf>
    <xf numFmtId="10" fontId="45" fillId="6" borderId="25" xfId="387" applyNumberFormat="1" applyFill="1" applyBorder="1" applyAlignment="1">
      <alignment horizontal="left" vertical="center"/>
    </xf>
    <xf numFmtId="10" fontId="45" fillId="6" borderId="64" xfId="387" applyNumberFormat="1" applyFill="1" applyBorder="1" applyAlignment="1">
      <alignment horizontal="left" vertical="center"/>
    </xf>
    <xf numFmtId="10" fontId="45" fillId="6" borderId="65" xfId="387" applyNumberFormat="1" applyFill="1" applyBorder="1" applyAlignment="1">
      <alignment horizontal="left" vertical="center"/>
    </xf>
    <xf numFmtId="0" fontId="44" fillId="0" borderId="66" xfId="387" applyFont="1" applyBorder="1" applyAlignment="1">
      <alignment horizontal="left" vertical="center" wrapText="1"/>
    </xf>
    <xf numFmtId="0" fontId="44" fillId="0" borderId="67" xfId="387" applyFont="1" applyBorder="1" applyAlignment="1">
      <alignment horizontal="left" vertical="center" wrapText="1"/>
    </xf>
    <xf numFmtId="0" fontId="44" fillId="0" borderId="68" xfId="387" applyFont="1" applyBorder="1" applyAlignment="1">
      <alignment horizontal="left" vertical="center" wrapText="1"/>
    </xf>
    <xf numFmtId="0" fontId="45" fillId="0" borderId="59" xfId="387" applyNumberFormat="1" applyBorder="1" applyAlignment="1">
      <alignment horizontal="center"/>
    </xf>
    <xf numFmtId="0" fontId="45" fillId="0" borderId="60" xfId="387" applyNumberFormat="1" applyBorder="1" applyAlignment="1">
      <alignment horizontal="center"/>
    </xf>
    <xf numFmtId="0" fontId="45" fillId="0" borderId="61" xfId="387" applyNumberFormat="1" applyBorder="1" applyAlignment="1">
      <alignment horizontal="center"/>
    </xf>
    <xf numFmtId="0" fontId="45" fillId="0" borderId="62" xfId="387" applyNumberFormat="1" applyBorder="1" applyAlignment="1">
      <alignment horizontal="center"/>
    </xf>
    <xf numFmtId="0" fontId="0" fillId="18" borderId="15" xfId="387" applyFont="1" applyFill="1" applyBorder="1" applyAlignment="1">
      <alignment horizontal="center"/>
    </xf>
    <xf numFmtId="0" fontId="0" fillId="0" borderId="44" xfId="387" applyNumberFormat="1" applyFont="1" applyBorder="1" applyAlignment="1">
      <alignment horizontal="center"/>
    </xf>
    <xf numFmtId="0" fontId="0" fillId="0" borderId="25" xfId="387" applyNumberFormat="1" applyFont="1" applyBorder="1" applyAlignment="1">
      <alignment horizontal="center"/>
    </xf>
    <xf numFmtId="10" fontId="41" fillId="6" borderId="22" xfId="387" applyNumberFormat="1" applyFont="1" applyFill="1" applyBorder="1" applyAlignment="1" applyProtection="1">
      <alignment horizontal="center" vertical="center"/>
    </xf>
    <xf numFmtId="10" fontId="41" fillId="6" borderId="19" xfId="387" applyNumberFormat="1" applyFont="1" applyFill="1" applyBorder="1" applyAlignment="1" applyProtection="1">
      <alignment horizontal="center" vertical="center"/>
    </xf>
    <xf numFmtId="10" fontId="41" fillId="38" borderId="34" xfId="387" applyNumberFormat="1" applyFont="1" applyFill="1" applyBorder="1" applyAlignment="1" applyProtection="1">
      <alignment horizontal="center" vertical="center"/>
    </xf>
    <xf numFmtId="10" fontId="41" fillId="38" borderId="35" xfId="387" applyNumberFormat="1" applyFont="1" applyFill="1" applyBorder="1" applyAlignment="1" applyProtection="1">
      <alignment horizontal="center" vertical="center"/>
    </xf>
    <xf numFmtId="10" fontId="41" fillId="38" borderId="36" xfId="387" applyNumberFormat="1" applyFont="1" applyFill="1" applyBorder="1" applyAlignment="1" applyProtection="1">
      <alignment horizontal="center" vertical="center"/>
    </xf>
    <xf numFmtId="0" fontId="45" fillId="0" borderId="57" xfId="387" applyNumberFormat="1" applyBorder="1" applyAlignment="1">
      <alignment horizontal="center"/>
    </xf>
    <xf numFmtId="0" fontId="45" fillId="0" borderId="58" xfId="387" applyNumberFormat="1" applyBorder="1" applyAlignment="1">
      <alignment horizontal="center"/>
    </xf>
    <xf numFmtId="10" fontId="41" fillId="6" borderId="52" xfId="387" applyNumberFormat="1" applyFont="1" applyFill="1" applyBorder="1" applyAlignment="1" applyProtection="1">
      <alignment horizontal="center" vertical="center"/>
    </xf>
    <xf numFmtId="10" fontId="41" fillId="6" borderId="53" xfId="387" applyNumberFormat="1" applyFont="1" applyFill="1" applyBorder="1" applyAlignment="1" applyProtection="1">
      <alignment horizontal="center" vertical="center"/>
    </xf>
    <xf numFmtId="10" fontId="41" fillId="6" borderId="47" xfId="387" applyNumberFormat="1" applyFont="1" applyFill="1" applyBorder="1" applyAlignment="1" applyProtection="1">
      <alignment horizontal="center" vertical="center"/>
    </xf>
    <xf numFmtId="10" fontId="41" fillId="6" borderId="48" xfId="387" applyNumberFormat="1" applyFont="1" applyFill="1" applyBorder="1" applyAlignment="1" applyProtection="1">
      <alignment horizontal="center" vertical="center"/>
    </xf>
    <xf numFmtId="0" fontId="51" fillId="0" borderId="28" xfId="387" applyFont="1" applyBorder="1" applyAlignment="1">
      <alignment horizontal="center"/>
    </xf>
    <xf numFmtId="0" fontId="51" fillId="0" borderId="29" xfId="387" applyFont="1" applyBorder="1" applyAlignment="1">
      <alignment horizontal="center"/>
    </xf>
    <xf numFmtId="0" fontId="51" fillId="0" borderId="30" xfId="387" applyFont="1" applyBorder="1" applyAlignment="1">
      <alignment horizontal="center"/>
    </xf>
    <xf numFmtId="0" fontId="0" fillId="0" borderId="34" xfId="387" applyFont="1" applyBorder="1" applyAlignment="1">
      <alignment horizontal="center" vertical="center"/>
    </xf>
    <xf numFmtId="0" fontId="0" fillId="0" borderId="35" xfId="387" applyFont="1" applyBorder="1" applyAlignment="1">
      <alignment horizontal="center" vertical="center"/>
    </xf>
    <xf numFmtId="0" fontId="0" fillId="0" borderId="36" xfId="387" applyFont="1" applyBorder="1" applyAlignment="1">
      <alignment horizontal="center" vertical="center"/>
    </xf>
    <xf numFmtId="0" fontId="31" fillId="6" borderId="41" xfId="387" applyFont="1" applyFill="1" applyBorder="1" applyAlignment="1" applyProtection="1">
      <alignment horizontal="left" vertical="center" wrapText="1"/>
      <protection locked="0"/>
    </xf>
    <xf numFmtId="0" fontId="31" fillId="6" borderId="42" xfId="387" applyFont="1" applyFill="1" applyBorder="1" applyAlignment="1" applyProtection="1">
      <alignment horizontal="left" vertical="center" wrapText="1"/>
      <protection locked="0"/>
    </xf>
    <xf numFmtId="0" fontId="31" fillId="6" borderId="43" xfId="387" applyFont="1" applyFill="1" applyBorder="1" applyAlignment="1" applyProtection="1">
      <alignment horizontal="left" vertical="center" wrapText="1"/>
      <protection locked="0"/>
    </xf>
    <xf numFmtId="0" fontId="0" fillId="6" borderId="34" xfId="387" applyFont="1" applyFill="1" applyBorder="1" applyAlignment="1">
      <alignment horizontal="center"/>
    </xf>
    <xf numFmtId="0" fontId="0" fillId="6" borderId="35" xfId="387" applyFont="1" applyFill="1" applyBorder="1" applyAlignment="1">
      <alignment horizontal="center"/>
    </xf>
    <xf numFmtId="0" fontId="0" fillId="6" borderId="36" xfId="387" applyFont="1" applyFill="1" applyBorder="1" applyAlignment="1">
      <alignment horizontal="center"/>
    </xf>
    <xf numFmtId="0" fontId="43" fillId="38" borderId="15" xfId="387" applyFont="1" applyFill="1" applyBorder="1" applyAlignment="1" applyProtection="1">
      <alignment horizontal="center" vertical="center" wrapText="1"/>
    </xf>
    <xf numFmtId="0" fontId="43" fillId="38" borderId="44" xfId="387" applyFont="1" applyFill="1" applyBorder="1" applyAlignment="1" applyProtection="1">
      <alignment horizontal="center" vertical="center"/>
    </xf>
    <xf numFmtId="0" fontId="43" fillId="38" borderId="25" xfId="387" applyFont="1" applyFill="1" applyBorder="1" applyAlignment="1" applyProtection="1">
      <alignment horizontal="center" vertical="center"/>
    </xf>
  </cellXfs>
  <cellStyles count="573">
    <cellStyle name="20% - Accent1" xfId="1"/>
    <cellStyle name="20% - Accent1 2" xfId="2"/>
    <cellStyle name="20% - Accent1_PLANILHA DE MEDIÇÃO" xfId="3"/>
    <cellStyle name="20% - Accent2" xfId="4"/>
    <cellStyle name="20% - Accent2 2" xfId="5"/>
    <cellStyle name="20% - Accent2_PLANILHA DE MEDIÇÃO" xfId="6"/>
    <cellStyle name="20% - Accent3" xfId="7"/>
    <cellStyle name="20% - Accent3 2" xfId="8"/>
    <cellStyle name="20% - Accent3_PLANILHA DE MEDIÇÃO" xfId="9"/>
    <cellStyle name="20% - Accent4" xfId="10"/>
    <cellStyle name="20% - Accent4 2" xfId="11"/>
    <cellStyle name="20% - Accent4_34.3 - Rua Piaui_Joa" xfId="12"/>
    <cellStyle name="20% - Accent5" xfId="13"/>
    <cellStyle name="20% - Accent5 2" xfId="14"/>
    <cellStyle name="20% - Accent5_PLANILHA DE MEDIÇÃO" xfId="15"/>
    <cellStyle name="20% - Accent6" xfId="16"/>
    <cellStyle name="20% - Accent6 2" xfId="17"/>
    <cellStyle name="20% - Accent6_34.3 - Rua Piaui_Joa" xfId="18"/>
    <cellStyle name="20% - Ênfase1" xfId="19" builtinId="30" customBuiltin="1"/>
    <cellStyle name="20% - Ênfase1 2" xfId="20"/>
    <cellStyle name="20% - Ênfase1 2 2" xfId="21"/>
    <cellStyle name="20% - Ênfase1 3" xfId="22"/>
    <cellStyle name="20% - Ênfase1 3 2" xfId="23"/>
    <cellStyle name="20% - Ênfase1 4" xfId="24" customBuiltin="1"/>
    <cellStyle name="20% - Ênfase2" xfId="25" builtinId="34" customBuiltin="1"/>
    <cellStyle name="20% - Ênfase2 2" xfId="26"/>
    <cellStyle name="20% - Ênfase2 2 2" xfId="27"/>
    <cellStyle name="20% - Ênfase2 3" xfId="28"/>
    <cellStyle name="20% - Ênfase2 3 2" xfId="29"/>
    <cellStyle name="20% - Ênfase2 4" xfId="30" customBuiltin="1"/>
    <cellStyle name="20% - Ênfase3" xfId="31" builtinId="38" customBuiltin="1"/>
    <cellStyle name="20% - Ênfase3 2" xfId="32"/>
    <cellStyle name="20% - Ênfase3 2 2" xfId="33"/>
    <cellStyle name="20% - Ênfase3 3" xfId="34"/>
    <cellStyle name="20% - Ênfase3 3 2" xfId="35"/>
    <cellStyle name="20% - Ênfase3 4" xfId="36" customBuiltin="1"/>
    <cellStyle name="20% - Ênfase4" xfId="37" builtinId="42" customBuiltin="1"/>
    <cellStyle name="20% - Ênfase4 2" xfId="38"/>
    <cellStyle name="20% - Ênfase4 2 2" xfId="39"/>
    <cellStyle name="20% - Ênfase4 3" xfId="40"/>
    <cellStyle name="20% - Ênfase4 3 2" xfId="41"/>
    <cellStyle name="20% - Ênfase4 4" xfId="42" customBuiltin="1"/>
    <cellStyle name="20% - Ênfase5" xfId="43" builtinId="46" customBuiltin="1"/>
    <cellStyle name="20% - Ênfase5 2" xfId="44"/>
    <cellStyle name="20% - Ênfase5 2 2" xfId="45"/>
    <cellStyle name="20% - Ênfase5 3" xfId="46"/>
    <cellStyle name="20% - Ênfase5 3 2" xfId="47"/>
    <cellStyle name="20% - Ênfase5 4" xfId="48" customBuiltin="1"/>
    <cellStyle name="20% - Ênfase6" xfId="49" builtinId="50" customBuiltin="1"/>
    <cellStyle name="20% - Ênfase6 2" xfId="50"/>
    <cellStyle name="20% - Ênfase6 2 2" xfId="51"/>
    <cellStyle name="20% - Ênfase6 3" xfId="52"/>
    <cellStyle name="20% - Ênfase6 3 2" xfId="53"/>
    <cellStyle name="20% - Ênfase6 4" xfId="54" customBuiltin="1"/>
    <cellStyle name="40% - Accent1" xfId="55"/>
    <cellStyle name="40% - Accent1 2" xfId="56"/>
    <cellStyle name="40% - Accent1_PLANILHA DE MEDIÇÃO" xfId="57"/>
    <cellStyle name="40% - Accent2" xfId="58"/>
    <cellStyle name="40% - Accent2 2" xfId="59"/>
    <cellStyle name="40% - Accent2_PLANILHA DE MEDIÇÃO" xfId="60"/>
    <cellStyle name="40% - Accent3" xfId="61"/>
    <cellStyle name="40% - Accent3 2" xfId="62"/>
    <cellStyle name="40% - Accent3_PLANILHA DE MEDIÇÃO" xfId="63"/>
    <cellStyle name="40% - Accent4" xfId="64"/>
    <cellStyle name="40% - Accent4 2" xfId="65"/>
    <cellStyle name="40% - Accent4_34.3 - Rua Piaui_Joa" xfId="66"/>
    <cellStyle name="40% - Accent5" xfId="67"/>
    <cellStyle name="40% - Accent5 2" xfId="68"/>
    <cellStyle name="40% - Accent5_PLANILHA DE MEDIÇÃO" xfId="69"/>
    <cellStyle name="40% - Accent6" xfId="70"/>
    <cellStyle name="40% - Accent6 2" xfId="71"/>
    <cellStyle name="40% - Accent6_34.3 - Rua Piaui_Joa" xfId="72"/>
    <cellStyle name="40% - Ênfase1" xfId="73" builtinId="31" customBuiltin="1"/>
    <cellStyle name="40% - Ênfase1 2" xfId="74"/>
    <cellStyle name="40% - Ênfase1 2 2" xfId="75"/>
    <cellStyle name="40% - Ênfase1 3" xfId="76"/>
    <cellStyle name="40% - Ênfase1 3 2" xfId="77"/>
    <cellStyle name="40% - Ênfase1 4" xfId="78" customBuiltin="1"/>
    <cellStyle name="40% - Ênfase2" xfId="79" builtinId="35" customBuiltin="1"/>
    <cellStyle name="40% - Ênfase2 2" xfId="80"/>
    <cellStyle name="40% - Ênfase2 2 2" xfId="81"/>
    <cellStyle name="40% - Ênfase2 3" xfId="82"/>
    <cellStyle name="40% - Ênfase2 3 2" xfId="83"/>
    <cellStyle name="40% - Ênfase2 4" xfId="84" customBuiltin="1"/>
    <cellStyle name="40% - Ênfase3" xfId="85" builtinId="39" customBuiltin="1"/>
    <cellStyle name="40% - Ênfase3 2" xfId="86"/>
    <cellStyle name="40% - Ênfase3 2 2" xfId="87"/>
    <cellStyle name="40% - Ênfase3 3" xfId="88"/>
    <cellStyle name="40% - Ênfase3 3 2" xfId="89"/>
    <cellStyle name="40% - Ênfase3 4" xfId="90" customBuiltin="1"/>
    <cellStyle name="40% - Ênfase4" xfId="91" builtinId="43" customBuiltin="1"/>
    <cellStyle name="40% - Ênfase4 2" xfId="92"/>
    <cellStyle name="40% - Ênfase4 2 2" xfId="93"/>
    <cellStyle name="40% - Ênfase4 3" xfId="94"/>
    <cellStyle name="40% - Ênfase4 3 2" xfId="95"/>
    <cellStyle name="40% - Ênfase4 4" xfId="96" customBuiltin="1"/>
    <cellStyle name="40% - Ênfase5" xfId="97" builtinId="47" customBuiltin="1"/>
    <cellStyle name="40% - Ênfase5 2" xfId="98"/>
    <cellStyle name="40% - Ênfase5 2 2" xfId="99"/>
    <cellStyle name="40% - Ênfase5 3" xfId="100"/>
    <cellStyle name="40% - Ênfase5 3 2" xfId="101"/>
    <cellStyle name="40% - Ênfase5 4" xfId="102" customBuiltin="1"/>
    <cellStyle name="40% - Ênfase6" xfId="103" builtinId="51" customBuiltin="1"/>
    <cellStyle name="40% - Ênfase6 2" xfId="104"/>
    <cellStyle name="40% - Ênfase6 2 2" xfId="105"/>
    <cellStyle name="40% - Ênfase6 3" xfId="106"/>
    <cellStyle name="40% - Ênfase6 3 2" xfId="107"/>
    <cellStyle name="40% - Ênfase6 4" xfId="108" customBuiltin="1"/>
    <cellStyle name="60% - Accent1" xfId="109"/>
    <cellStyle name="60% - Accent1 2" xfId="110"/>
    <cellStyle name="60% - Accent1_PLANILHA DE MEDIÇÃO" xfId="111"/>
    <cellStyle name="60% - Accent2" xfId="112"/>
    <cellStyle name="60% - Accent2 2" xfId="113"/>
    <cellStyle name="60% - Accent2_PLANILHA DE MEDIÇÃO" xfId="114"/>
    <cellStyle name="60% - Accent3" xfId="115"/>
    <cellStyle name="60% - Accent3 2" xfId="116"/>
    <cellStyle name="60% - Accent3_PLANILHA DE MEDIÇÃO" xfId="117"/>
    <cellStyle name="60% - Accent4" xfId="118"/>
    <cellStyle name="60% - Accent4 2" xfId="119"/>
    <cellStyle name="60% - Accent4_PLANILHA DE MEDIÇÃO" xfId="120"/>
    <cellStyle name="60% - Accent5" xfId="121"/>
    <cellStyle name="60% - Accent5 2" xfId="122"/>
    <cellStyle name="60% - Accent5_PLANILHA DE MEDIÇÃO" xfId="123"/>
    <cellStyle name="60% - Accent6" xfId="124"/>
    <cellStyle name="60% - Accent6 2" xfId="125"/>
    <cellStyle name="60% - Accent6_34.3 - Rua Piaui_Joa" xfId="126"/>
    <cellStyle name="60% - Ênfase1" xfId="127" builtinId="32" customBuiltin="1"/>
    <cellStyle name="60% - Ênfase1 2" xfId="128"/>
    <cellStyle name="60% - Ênfase1 2 2" xfId="129"/>
    <cellStyle name="60% - Ênfase1 3" xfId="130"/>
    <cellStyle name="60% - Ênfase1 3 2" xfId="131"/>
    <cellStyle name="60% - Ênfase1 4" xfId="132" customBuiltin="1"/>
    <cellStyle name="60% - Ênfase2" xfId="133" builtinId="36" customBuiltin="1"/>
    <cellStyle name="60% - Ênfase2 2" xfId="134"/>
    <cellStyle name="60% - Ênfase2 2 2" xfId="135"/>
    <cellStyle name="60% - Ênfase2 3" xfId="136"/>
    <cellStyle name="60% - Ênfase2 3 2" xfId="137"/>
    <cellStyle name="60% - Ênfase2 4" xfId="138" customBuiltin="1"/>
    <cellStyle name="60% - Ênfase3" xfId="139" builtinId="40" customBuiltin="1"/>
    <cellStyle name="60% - Ênfase3 2" xfId="140"/>
    <cellStyle name="60% - Ênfase3 2 2" xfId="141"/>
    <cellStyle name="60% - Ênfase3 3" xfId="142"/>
    <cellStyle name="60% - Ênfase3 3 2" xfId="143"/>
    <cellStyle name="60% - Ênfase3 4" xfId="144" customBuiltin="1"/>
    <cellStyle name="60% - Ênfase4" xfId="145" builtinId="44" customBuiltin="1"/>
    <cellStyle name="60% - Ênfase4 2" xfId="146"/>
    <cellStyle name="60% - Ênfase4 2 2" xfId="147"/>
    <cellStyle name="60% - Ênfase4 3" xfId="148"/>
    <cellStyle name="60% - Ênfase4 3 2" xfId="149"/>
    <cellStyle name="60% - Ênfase4 4" xfId="150" customBuiltin="1"/>
    <cellStyle name="60% - Ênfase5" xfId="151" builtinId="48" customBuiltin="1"/>
    <cellStyle name="60% - Ênfase5 2" xfId="152"/>
    <cellStyle name="60% - Ênfase5 2 2" xfId="153"/>
    <cellStyle name="60% - Ênfase5 3" xfId="154"/>
    <cellStyle name="60% - Ênfase5 3 2" xfId="155"/>
    <cellStyle name="60% - Ênfase6" xfId="156" builtinId="52" customBuiltin="1"/>
    <cellStyle name="60% - Ênfase6 2" xfId="157"/>
    <cellStyle name="60% - Ênfase6 2 2" xfId="158"/>
    <cellStyle name="60% - Ênfase6 3" xfId="159"/>
    <cellStyle name="60% - Ênfase6 3 2" xfId="160"/>
    <cellStyle name="60% - Ênfase6 4" xfId="161" customBuiltin="1"/>
    <cellStyle name="Accent 1 1" xfId="162"/>
    <cellStyle name="Accent 1 2" xfId="163"/>
    <cellStyle name="Accent 2 1" xfId="164"/>
    <cellStyle name="Accent 2 2" xfId="165"/>
    <cellStyle name="Accent 3 1" xfId="166"/>
    <cellStyle name="Accent 3 2" xfId="167"/>
    <cellStyle name="Accent 4" xfId="168"/>
    <cellStyle name="Accent 5" xfId="169"/>
    <cellStyle name="Accent_Planilha Orçamentária - Conde Dolabela - Gustavo Barbi" xfId="170"/>
    <cellStyle name="Accent1" xfId="171"/>
    <cellStyle name="Accent1 2" xfId="172"/>
    <cellStyle name="Accent1_PLANILHA DE MEDIÇÃO" xfId="173"/>
    <cellStyle name="Accent2" xfId="174"/>
    <cellStyle name="Accent2 2" xfId="175"/>
    <cellStyle name="Accent2_34.3 - Rua Piaui_Joa" xfId="176"/>
    <cellStyle name="Accent3" xfId="177"/>
    <cellStyle name="Accent3 2" xfId="178"/>
    <cellStyle name="Accent3_PLANILHA DE MEDIÇÃO" xfId="179"/>
    <cellStyle name="Accent4" xfId="180"/>
    <cellStyle name="Accent4 2" xfId="181"/>
    <cellStyle name="Accent4_PLANILHA DE MEDIÇÃO" xfId="182"/>
    <cellStyle name="Accent5" xfId="183"/>
    <cellStyle name="Accent5 2" xfId="184"/>
    <cellStyle name="Accent5_PLANILHA DE MEDIÇÃO" xfId="185"/>
    <cellStyle name="Accent6" xfId="186"/>
    <cellStyle name="Accent6 2" xfId="187"/>
    <cellStyle name="Accent6_PLANILHA DE MEDIÇÃO" xfId="188"/>
    <cellStyle name="Bad 1" xfId="189"/>
    <cellStyle name="Bad 2" xfId="190"/>
    <cellStyle name="Bad 2 2" xfId="191"/>
    <cellStyle name="Bad 3" xfId="192"/>
    <cellStyle name="Bad_34.3 - Rua Piaui_Joa" xfId="193"/>
    <cellStyle name="Bom" xfId="194" builtinId="26" customBuiltin="1"/>
    <cellStyle name="Bom 2" xfId="195"/>
    <cellStyle name="Bom 2 2" xfId="196"/>
    <cellStyle name="Bom 3" xfId="197"/>
    <cellStyle name="Bom 3 2" xfId="198"/>
    <cellStyle name="Bom 4" xfId="199"/>
    <cellStyle name="Bom 5" xfId="200" customBuiltin="1"/>
    <cellStyle name="Calculation" xfId="201"/>
    <cellStyle name="Calculation 2" xfId="202"/>
    <cellStyle name="Calculation_ALAMEDA WARMING - MEMÓRIA" xfId="203"/>
    <cellStyle name="Cálculo" xfId="204" builtinId="22" customBuiltin="1"/>
    <cellStyle name="Cálculo 2" xfId="205"/>
    <cellStyle name="Cálculo 2 2" xfId="206"/>
    <cellStyle name="Cálculo 2_ALAMEDA WARMING - MEMÓRIA" xfId="207"/>
    <cellStyle name="Cálculo 3" xfId="208"/>
    <cellStyle name="Cálculo 3 2" xfId="209"/>
    <cellStyle name="Cálculo 3_ALAMEDA WARMING - MEMÓRIA" xfId="210"/>
    <cellStyle name="Cálculo 4" xfId="211" customBuiltin="1"/>
    <cellStyle name="Cancel" xfId="212"/>
    <cellStyle name="Cancel 2" xfId="213"/>
    <cellStyle name="Cancel 3" xfId="214"/>
    <cellStyle name="Célula de Verificação" xfId="215" builtinId="23" customBuiltin="1"/>
    <cellStyle name="Célula de Verificação 2" xfId="216"/>
    <cellStyle name="Célula de Verificação 2 2" xfId="217"/>
    <cellStyle name="Célula de Verificação 2_Planilha Orçamentária - DRENAGEM - OUTROS - R1" xfId="218"/>
    <cellStyle name="Célula de Verificação 3" xfId="219"/>
    <cellStyle name="Célula de Verificação 3 2" xfId="220"/>
    <cellStyle name="Célula de Verificação 3_Planilha Orçamentária - DRENAGEM - OUTROS - R1" xfId="221"/>
    <cellStyle name="Célula de Verificação 4" xfId="222" customBuiltin="1"/>
    <cellStyle name="Célula Vinculada" xfId="223" builtinId="24" customBuiltin="1"/>
    <cellStyle name="Célula Vinculada 2" xfId="224"/>
    <cellStyle name="Célula Vinculada 2 2" xfId="225"/>
    <cellStyle name="Célula Vinculada 2_Planilha Orçamentária - DRENAGEM - OUTROS - R1" xfId="226"/>
    <cellStyle name="Célula Vinculada 3" xfId="227"/>
    <cellStyle name="Célula Vinculada 3 2" xfId="228"/>
    <cellStyle name="Célula Vinculada 3_Planilha Orçamentária - DRENAGEM - OUTROS - R1" xfId="229"/>
    <cellStyle name="Check Cell" xfId="230"/>
    <cellStyle name="Check Cell 2" xfId="231"/>
    <cellStyle name="Check Cell_PLANILHA DE MEDIÇÃO" xfId="232"/>
    <cellStyle name="Data" xfId="233"/>
    <cellStyle name="Data 2" xfId="234"/>
    <cellStyle name="Data 2 2" xfId="235"/>
    <cellStyle name="Data_Planilha Orçamentária - Conde Dolabela - Gustavo Barbi" xfId="236"/>
    <cellStyle name="Ênfase1" xfId="237" builtinId="29" customBuiltin="1"/>
    <cellStyle name="Ênfase1 2" xfId="238"/>
    <cellStyle name="Ênfase1 2 2" xfId="239"/>
    <cellStyle name="Ênfase1 3" xfId="240"/>
    <cellStyle name="Ênfase1 3 2" xfId="241"/>
    <cellStyle name="Ênfase1 4" xfId="242" customBuiltin="1"/>
    <cellStyle name="Ênfase2" xfId="243" builtinId="33" customBuiltin="1"/>
    <cellStyle name="Ênfase2 2" xfId="244"/>
    <cellStyle name="Ênfase2 2 2" xfId="245"/>
    <cellStyle name="Ênfase2 3" xfId="246"/>
    <cellStyle name="Ênfase2 3 2" xfId="247"/>
    <cellStyle name="Ênfase2 4" xfId="248" customBuiltin="1"/>
    <cellStyle name="Ênfase3" xfId="249" builtinId="37" customBuiltin="1"/>
    <cellStyle name="Ênfase3 2" xfId="250"/>
    <cellStyle name="Ênfase3 2 2" xfId="251"/>
    <cellStyle name="Ênfase3 3" xfId="252"/>
    <cellStyle name="Ênfase3 3 2" xfId="253"/>
    <cellStyle name="Ênfase3 4" xfId="254" customBuiltin="1"/>
    <cellStyle name="Ênfase4" xfId="255" builtinId="41" customBuiltin="1"/>
    <cellStyle name="Ênfase4 2" xfId="256"/>
    <cellStyle name="Ênfase4 2 2" xfId="257"/>
    <cellStyle name="Ênfase4 3" xfId="258"/>
    <cellStyle name="Ênfase4 3 2" xfId="259"/>
    <cellStyle name="Ênfase4 4" xfId="260" customBuiltin="1"/>
    <cellStyle name="Ênfase5" xfId="261" builtinId="45" customBuiltin="1"/>
    <cellStyle name="Ênfase5 2" xfId="262"/>
    <cellStyle name="Ênfase5 2 2" xfId="263"/>
    <cellStyle name="Ênfase5 3" xfId="264"/>
    <cellStyle name="Ênfase5 3 2" xfId="265"/>
    <cellStyle name="Ênfase5 4" xfId="266" customBuiltin="1"/>
    <cellStyle name="Ênfase6" xfId="267" builtinId="49" customBuiltin="1"/>
    <cellStyle name="Ênfase6 2" xfId="268"/>
    <cellStyle name="Ênfase6 2 2" xfId="269"/>
    <cellStyle name="Ênfase6 3" xfId="270"/>
    <cellStyle name="Ênfase6 3 2" xfId="271"/>
    <cellStyle name="Ênfase6 4" xfId="272" customBuiltin="1"/>
    <cellStyle name="Entrada" xfId="273" builtinId="20" customBuiltin="1"/>
    <cellStyle name="Entrada 2" xfId="274"/>
    <cellStyle name="Entrada 2 2" xfId="275"/>
    <cellStyle name="Entrada 2_ALAMEDA WARMING - MEMÓRIA" xfId="276"/>
    <cellStyle name="Entrada 3" xfId="277"/>
    <cellStyle name="Entrada 3 2" xfId="278"/>
    <cellStyle name="Entrada 3_ALAMEDA WARMING - MEMÓRIA" xfId="279"/>
    <cellStyle name="Entrada 4" xfId="280" customBuiltin="1"/>
    <cellStyle name="Error 1" xfId="281"/>
    <cellStyle name="Error 2" xfId="282"/>
    <cellStyle name="Explanatory Text" xfId="283"/>
    <cellStyle name="Fixo" xfId="284"/>
    <cellStyle name="Fixo 2" xfId="285"/>
    <cellStyle name="Fixo 2 2" xfId="286"/>
    <cellStyle name="Fixo_Planilha Orçamentária - Conde Dolabela - Gustavo Barbi" xfId="287"/>
    <cellStyle name="Footnote 1" xfId="288"/>
    <cellStyle name="Footnote 2" xfId="289"/>
    <cellStyle name="Good 1" xfId="290"/>
    <cellStyle name="Good 2" xfId="291"/>
    <cellStyle name="Good 2 2" xfId="292"/>
    <cellStyle name="Good_34.3 - Rua Piaui_Joa" xfId="293"/>
    <cellStyle name="Heading 1 1" xfId="294"/>
    <cellStyle name="Heading 1 2" xfId="295"/>
    <cellStyle name="Heading 1 2 2" xfId="296"/>
    <cellStyle name="Heading 1 2_ALAMEDA WARMING - MEMÓRIA" xfId="297"/>
    <cellStyle name="Heading 1_34.3 - Rua Piaui_Joa" xfId="298"/>
    <cellStyle name="Heading 2 1" xfId="299"/>
    <cellStyle name="Heading 2 2" xfId="300"/>
    <cellStyle name="Heading 2 2 2" xfId="301"/>
    <cellStyle name="Heading 2 2_ALAMEDA WARMING - MEMÓRIA" xfId="302"/>
    <cellStyle name="Heading 2_34.3 - Rua Piaui_Joa" xfId="303"/>
    <cellStyle name="Heading 3" xfId="304"/>
    <cellStyle name="Heading 4" xfId="305"/>
    <cellStyle name="Heading 5" xfId="306"/>
    <cellStyle name="Heading 6" xfId="307"/>
    <cellStyle name="Heading_Planilha Orçamentária - Conde Dolabela - Gustavo Barbi" xfId="308"/>
    <cellStyle name="Hiperlink 2" xfId="309"/>
    <cellStyle name="Incorreto" xfId="310" builtinId="27" customBuiltin="1"/>
    <cellStyle name="Incorreto 2" xfId="311"/>
    <cellStyle name="Incorreto 2 2" xfId="312"/>
    <cellStyle name="Incorreto 3" xfId="313"/>
    <cellStyle name="Incorreto 3 2" xfId="314"/>
    <cellStyle name="Input" xfId="315"/>
    <cellStyle name="Input 2" xfId="316"/>
    <cellStyle name="Input_34.3 - Rua Piaui_Joa" xfId="317"/>
    <cellStyle name="Linked Cell" xfId="318"/>
    <cellStyle name="Moeda 10" xfId="319"/>
    <cellStyle name="Moeda 11" xfId="320"/>
    <cellStyle name="Moeda 2" xfId="321"/>
    <cellStyle name="Moeda 2 2" xfId="322"/>
    <cellStyle name="Moeda 2 2 2" xfId="323"/>
    <cellStyle name="Moeda 2 2 3" xfId="324"/>
    <cellStyle name="Moeda 2 2 4" xfId="325"/>
    <cellStyle name="Moeda 2 3" xfId="326"/>
    <cellStyle name="Moeda 2 4" xfId="327"/>
    <cellStyle name="Moeda 2_ÁLVARO JOSÉ DOS SANTOS" xfId="328"/>
    <cellStyle name="Moeda 3" xfId="329"/>
    <cellStyle name="Moeda 3 2" xfId="330"/>
    <cellStyle name="Moeda 3 2 2" xfId="331"/>
    <cellStyle name="Moeda 4" xfId="332"/>
    <cellStyle name="Moeda 4 2" xfId="333"/>
    <cellStyle name="Moeda 5" xfId="334"/>
    <cellStyle name="Moeda 5 2" xfId="335"/>
    <cellStyle name="Moeda 6" xfId="336"/>
    <cellStyle name="Moeda 6 2" xfId="337"/>
    <cellStyle name="Moeda 7" xfId="338"/>
    <cellStyle name="Moeda 7 2" xfId="339"/>
    <cellStyle name="Moeda 8" xfId="340"/>
    <cellStyle name="Moeda 9" xfId="341"/>
    <cellStyle name="Neutra" xfId="342" builtinId="28" customBuiltin="1"/>
    <cellStyle name="Neutra 2" xfId="343"/>
    <cellStyle name="Neutra 2 2" xfId="344"/>
    <cellStyle name="Neutra 3" xfId="345"/>
    <cellStyle name="Neutra 3 2" xfId="346"/>
    <cellStyle name="Neutra 4" xfId="347"/>
    <cellStyle name="Neutral 1" xfId="348"/>
    <cellStyle name="Neutral 2" xfId="349"/>
    <cellStyle name="Neutral 2 2" xfId="350"/>
    <cellStyle name="Neutral_34.3 - Rua Piaui_Joa" xfId="351"/>
    <cellStyle name="Neutro" xfId="352"/>
    <cellStyle name="Normal" xfId="0" builtinId="0"/>
    <cellStyle name="Normal 10" xfId="353"/>
    <cellStyle name="Normal 11" xfId="354"/>
    <cellStyle name="Normal 11 2 3" xfId="355"/>
    <cellStyle name="Normal 11 2 3 4" xfId="356"/>
    <cellStyle name="Normal 12" xfId="357"/>
    <cellStyle name="Normal 12 2" xfId="358"/>
    <cellStyle name="Normal 141" xfId="359"/>
    <cellStyle name="Normal 18" xfId="360"/>
    <cellStyle name="Normal 2" xfId="361"/>
    <cellStyle name="Normal 2 19" xfId="362"/>
    <cellStyle name="Normal 2 2" xfId="363"/>
    <cellStyle name="Normal 2 2 2" xfId="364"/>
    <cellStyle name="Normal 2 2 3" xfId="365"/>
    <cellStyle name="Normal 2 2 4" xfId="366"/>
    <cellStyle name="Normal 2 3" xfId="367"/>
    <cellStyle name="Normal 2 4" xfId="368"/>
    <cellStyle name="Normal 2 6" xfId="369"/>
    <cellStyle name="Normal 2 6 4" xfId="370"/>
    <cellStyle name="Normal 2 8" xfId="371"/>
    <cellStyle name="Normal 2_022-007-ORC-R2 - 19NOV2014" xfId="372"/>
    <cellStyle name="Normal 3" xfId="373"/>
    <cellStyle name="Normal 3 2" xfId="374"/>
    <cellStyle name="Normal 3 3" xfId="375"/>
    <cellStyle name="Normal 3 4" xfId="376"/>
    <cellStyle name="Normal 3_ASCAMARE 01-2016 -terraplanagem - 22.05.17" xfId="377"/>
    <cellStyle name="Normal 4" xfId="378"/>
    <cellStyle name="Normal 5" xfId="379"/>
    <cellStyle name="Normal 5 2" xfId="380"/>
    <cellStyle name="Normal 6" xfId="381"/>
    <cellStyle name="Normal 6 2" xfId="382"/>
    <cellStyle name="Normal 7" xfId="383"/>
    <cellStyle name="Normal 8" xfId="384"/>
    <cellStyle name="Normal 8 2" xfId="385"/>
    <cellStyle name="Normal 9" xfId="386"/>
    <cellStyle name="Normal_Planilha Orçamentária - DRENAGEM - OUTROS - R1" xfId="387"/>
    <cellStyle name="Nota" xfId="388" builtinId="10" customBuiltin="1"/>
    <cellStyle name="Nota 2" xfId="389"/>
    <cellStyle name="Nota 2 2" xfId="390"/>
    <cellStyle name="Nota 2 2 2" xfId="391"/>
    <cellStyle name="Nota 2 3" xfId="392"/>
    <cellStyle name="Nota 2_ÁLVARO JOSÉ DOS SANTOS" xfId="393"/>
    <cellStyle name="Nota 3" xfId="394"/>
    <cellStyle name="Nota 3 2" xfId="395"/>
    <cellStyle name="Nota 3 3" xfId="396"/>
    <cellStyle name="Nota 3_Planilha Orçamentária - DRENAGEM - OUTROS - R1" xfId="397"/>
    <cellStyle name="Nota 4" xfId="398"/>
    <cellStyle name="Nota 5" xfId="399"/>
    <cellStyle name="Nota 6" xfId="400"/>
    <cellStyle name="Nota 7" xfId="401" customBuiltin="1"/>
    <cellStyle name="Note 1" xfId="402"/>
    <cellStyle name="Note 2" xfId="403"/>
    <cellStyle name="Note 2 2" xfId="404"/>
    <cellStyle name="Note_34.3 - Rua Piaui_Joa" xfId="405"/>
    <cellStyle name="Output" xfId="406"/>
    <cellStyle name="Output 2" xfId="407"/>
    <cellStyle name="Output_ALAMEDA WARMING - MEMÓRIA" xfId="408"/>
    <cellStyle name="Percentual" xfId="409"/>
    <cellStyle name="Percentual 2" xfId="410"/>
    <cellStyle name="Percentual 2 2" xfId="411"/>
    <cellStyle name="Percentual_Planilha Orçamentária - Conde Dolabela - Gustavo Barbi" xfId="412"/>
    <cellStyle name="Ponto" xfId="413"/>
    <cellStyle name="Ponto 2" xfId="414"/>
    <cellStyle name="Ponto 2 2" xfId="415"/>
    <cellStyle name="Ponto_Planilha Orçamentária - Conde Dolabela - Gustavo Barbi" xfId="416"/>
    <cellStyle name="Porcentagem 10" xfId="417"/>
    <cellStyle name="Porcentagem 2" xfId="418"/>
    <cellStyle name="Porcentagem 2 2" xfId="419"/>
    <cellStyle name="Porcentagem 2 2 2" xfId="420"/>
    <cellStyle name="Porcentagem 2 3" xfId="421"/>
    <cellStyle name="Porcentagem 2_ÁLVARO JOSÉ DOS SANTOS" xfId="422"/>
    <cellStyle name="Porcentagem 3" xfId="423"/>
    <cellStyle name="Porcentagem 3 2" xfId="424"/>
    <cellStyle name="Porcentagem 3 2 2" xfId="425"/>
    <cellStyle name="Porcentagem 3 3" xfId="426"/>
    <cellStyle name="Porcentagem 4" xfId="427"/>
    <cellStyle name="Porcentagem 4 2" xfId="428"/>
    <cellStyle name="Porcentagem 5" xfId="429"/>
    <cellStyle name="Porcentagem 5 2" xfId="430"/>
    <cellStyle name="Porcentagem 5 3" xfId="431"/>
    <cellStyle name="Porcentagem 6" xfId="432"/>
    <cellStyle name="Porcentagem 6 2" xfId="433"/>
    <cellStyle name="Porcentagem 7" xfId="434"/>
    <cellStyle name="Porcentagem 7 2" xfId="435"/>
    <cellStyle name="Porcentagem 8" xfId="436"/>
    <cellStyle name="Porcentagem 9" xfId="437"/>
    <cellStyle name="Ruim" xfId="438"/>
    <cellStyle name="Saída" xfId="439" builtinId="21" customBuiltin="1"/>
    <cellStyle name="Saída 2" xfId="440"/>
    <cellStyle name="Saída 2 2" xfId="441"/>
    <cellStyle name="Saída 2_ALAMEDA WARMING - MEMÓRIA" xfId="442"/>
    <cellStyle name="Saída 3" xfId="443"/>
    <cellStyle name="Saída 3 2" xfId="444"/>
    <cellStyle name="Saída 3_ALAMEDA WARMING - MEMÓRIA" xfId="445"/>
    <cellStyle name="Saída 4" xfId="446" customBuiltin="1"/>
    <cellStyle name="Separador de m" xfId="447"/>
    <cellStyle name="Separador de m 2" xfId="448"/>
    <cellStyle name="Separador de m 2 2" xfId="449"/>
    <cellStyle name="Separador de m_Planilha Orçamentária - Conde Dolabela - Gustavo Barbi" xfId="450"/>
    <cellStyle name="Separador de milhares 10" xfId="451"/>
    <cellStyle name="Separador de milhares 10 2" xfId="452"/>
    <cellStyle name="Separador de milhares 2" xfId="453"/>
    <cellStyle name="Separador de milhares 2 2" xfId="454"/>
    <cellStyle name="Separador de milhares 2 2 2" xfId="455"/>
    <cellStyle name="Separador de milhares 2 2_34.3 - Rua Piaui_Joa" xfId="456"/>
    <cellStyle name="Separador de milhares 2 3" xfId="457"/>
    <cellStyle name="Separador de milhares 2 4" xfId="458"/>
    <cellStyle name="Separador de milhares 2_ÁLVARO JOSÉ DOS SANTOS" xfId="459"/>
    <cellStyle name="Separador de milhares 3" xfId="460"/>
    <cellStyle name="Separador de milhares 3 2" xfId="461"/>
    <cellStyle name="Separador de milhares 3 2 2" xfId="462"/>
    <cellStyle name="Separador de milhares 3 3" xfId="463"/>
    <cellStyle name="Separador de milhares 3 4" xfId="464"/>
    <cellStyle name="Separador de milhares 3 5" xfId="465"/>
    <cellStyle name="Separador de milhares 3_ÁLVARO JOSÉ DOS SANTOS" xfId="466"/>
    <cellStyle name="Separador de milhares 4" xfId="467"/>
    <cellStyle name="Separador de milhares 4 2" xfId="468"/>
    <cellStyle name="Separador de milhares 4 2 2" xfId="469"/>
    <cellStyle name="Separador de milhares 4_ÁLVARO JOSÉ DOS SANTOS" xfId="470"/>
    <cellStyle name="Separador de milhares 5" xfId="471"/>
    <cellStyle name="Separador de milhares 5 2" xfId="472"/>
    <cellStyle name="Separador de milhares 5 2 2" xfId="473"/>
    <cellStyle name="Separador de milhares 5 3" xfId="474"/>
    <cellStyle name="Separador de milhares 5 4" xfId="475"/>
    <cellStyle name="Separador de milhares 5_ÁLVARO JOSÉ DOS SANTOS" xfId="476"/>
    <cellStyle name="Separador de milhares 6" xfId="477"/>
    <cellStyle name="Status 1" xfId="478"/>
    <cellStyle name="Status 2" xfId="479"/>
    <cellStyle name="Text 1" xfId="480"/>
    <cellStyle name="Text 2" xfId="481"/>
    <cellStyle name="Texto de Aviso" xfId="482" builtinId="11" customBuiltin="1"/>
    <cellStyle name="Texto de Aviso 2" xfId="483"/>
    <cellStyle name="Texto de Aviso 2 2" xfId="484"/>
    <cellStyle name="Texto de Aviso 3" xfId="485"/>
    <cellStyle name="Texto de Aviso 3 2" xfId="486"/>
    <cellStyle name="Texto Explicativo" xfId="487" builtinId="53" customBuiltin="1"/>
    <cellStyle name="Texto Explicativo 2" xfId="488"/>
    <cellStyle name="Texto Explicativo 2 2" xfId="489"/>
    <cellStyle name="Texto Explicativo 3" xfId="490"/>
    <cellStyle name="Texto Explicativo 3 2" xfId="491"/>
    <cellStyle name="Title" xfId="492"/>
    <cellStyle name="Título" xfId="493" builtinId="15" customBuiltin="1"/>
    <cellStyle name="Título 1" xfId="494" builtinId="16" customBuiltin="1"/>
    <cellStyle name="Título 1 1" xfId="495"/>
    <cellStyle name="Título 1 2" xfId="496"/>
    <cellStyle name="Título 1 2 2" xfId="497"/>
    <cellStyle name="Título 1 2_ALAMEDA WARMING - MEMÓRIA" xfId="498"/>
    <cellStyle name="Título 1 3" xfId="499"/>
    <cellStyle name="Título 1 3 2" xfId="500"/>
    <cellStyle name="Título 1 3_ALAMEDA WARMING - MEMÓRIA" xfId="501"/>
    <cellStyle name="Título 1 4" xfId="502" customBuiltin="1"/>
    <cellStyle name="Título 2" xfId="503" builtinId="17" customBuiltin="1"/>
    <cellStyle name="Título 2 2" xfId="504"/>
    <cellStyle name="Título 2 2 2" xfId="505"/>
    <cellStyle name="Título 2 2_ALAMEDA WARMING - MEMÓRIA" xfId="506"/>
    <cellStyle name="Título 2 3" xfId="507"/>
    <cellStyle name="Título 2 3 2" xfId="508"/>
    <cellStyle name="Título 2 3_ALAMEDA WARMING - MEMÓRIA" xfId="509"/>
    <cellStyle name="Título 2 4" xfId="510" customBuiltin="1"/>
    <cellStyle name="Título 3" xfId="511" builtinId="18" customBuiltin="1"/>
    <cellStyle name="Título 3 2" xfId="512"/>
    <cellStyle name="Título 3 2 2" xfId="513"/>
    <cellStyle name="Título 3 2_ALAMEDA WARMING - MEMÓRIA" xfId="514"/>
    <cellStyle name="Título 3 3" xfId="515"/>
    <cellStyle name="Título 3 3 2" xfId="516"/>
    <cellStyle name="Título 3 3_ALAMEDA WARMING - MEMÓRIA" xfId="517"/>
    <cellStyle name="Título 3 4" xfId="518" customBuiltin="1"/>
    <cellStyle name="Título 4" xfId="519" builtinId="19" customBuiltin="1"/>
    <cellStyle name="Título 4 2" xfId="520"/>
    <cellStyle name="Título 4 2 2" xfId="521"/>
    <cellStyle name="Título 4 3" xfId="522"/>
    <cellStyle name="Título 4 3 2" xfId="523"/>
    <cellStyle name="Título 4 4" xfId="524" customBuiltin="1"/>
    <cellStyle name="Título 5" xfId="525"/>
    <cellStyle name="Título 5 2" xfId="526"/>
    <cellStyle name="Título 5 3" xfId="527"/>
    <cellStyle name="Título 5 4" xfId="528"/>
    <cellStyle name="Título 6" xfId="529"/>
    <cellStyle name="Título 6 2" xfId="530"/>
    <cellStyle name="Titulo1" xfId="531"/>
    <cellStyle name="Titulo1 2" xfId="532"/>
    <cellStyle name="Titulo1 2 2" xfId="533"/>
    <cellStyle name="Titulo1_Planilha Orçamentária - Conde Dolabela - Gustavo Barbi" xfId="534"/>
    <cellStyle name="Titulo2" xfId="535"/>
    <cellStyle name="Titulo2 2" xfId="536"/>
    <cellStyle name="Titulo2 2 2" xfId="537"/>
    <cellStyle name="Titulo2_Planilha Orçamentária - Conde Dolabela - Gustavo Barbi" xfId="538"/>
    <cellStyle name="Total" xfId="539" builtinId="25" customBuiltin="1"/>
    <cellStyle name="Total 2" xfId="540"/>
    <cellStyle name="Total 2 2" xfId="541"/>
    <cellStyle name="Total 2_Planilha Orçamentária - DRENAGEM - OUTROS - R1" xfId="542"/>
    <cellStyle name="Total 3" xfId="543"/>
    <cellStyle name="Total 3 2" xfId="544"/>
    <cellStyle name="Total 3_Planilha Orçamentária - DRENAGEM - OUTROS - R1" xfId="545"/>
    <cellStyle name="Total 4" xfId="546" customBuiltin="1"/>
    <cellStyle name="Vírgula 2" xfId="547"/>
    <cellStyle name="Vírgula 2 2" xfId="548"/>
    <cellStyle name="Vírgula 2 2 2" xfId="549"/>
    <cellStyle name="Vírgula 2 2 2 2" xfId="550"/>
    <cellStyle name="Vírgula 2 2 2 2 2" xfId="551"/>
    <cellStyle name="Vírgula 2 2 3" xfId="552"/>
    <cellStyle name="Vírgula 2 2 4" xfId="553"/>
    <cellStyle name="Vírgula 2 2_34.3 - Rua Piaui_Joa" xfId="554"/>
    <cellStyle name="Vírgula 2 3" xfId="555"/>
    <cellStyle name="Vírgula 2 4" xfId="556"/>
    <cellStyle name="Vírgula 2 5" xfId="557"/>
    <cellStyle name="Vírgula 2 6" xfId="558"/>
    <cellStyle name="Vírgula 2 7" xfId="559"/>
    <cellStyle name="Vírgula 2_34.3 - Rua Piaui_Joa" xfId="560"/>
    <cellStyle name="Vírgula 3" xfId="561"/>
    <cellStyle name="Vírgula 3 2" xfId="562"/>
    <cellStyle name="Vírgula 3 2 2" xfId="563"/>
    <cellStyle name="Vírgula 3 3" xfId="564"/>
    <cellStyle name="Vírgula 4" xfId="565"/>
    <cellStyle name="Vírgula 4 2" xfId="566"/>
    <cellStyle name="Vírgula 5" xfId="567"/>
    <cellStyle name="Vírgula 6" xfId="568"/>
    <cellStyle name="Warning 1" xfId="569"/>
    <cellStyle name="Warning 2" xfId="570"/>
    <cellStyle name="Warning Text" xfId="571"/>
    <cellStyle name="Warning_Planilha Orçamentária - Conde Dolabela - Gustavo Barbi" xfId="572"/>
  </cellStyles>
  <dxfs count="4">
    <dxf>
      <font>
        <b val="0"/>
        <condense val="0"/>
        <extend val="0"/>
        <color indexed="10"/>
      </font>
      <fill>
        <patternFill patternType="solid">
          <fgColor indexed="50"/>
          <bgColor indexed="51"/>
        </patternFill>
      </fill>
    </dxf>
    <dxf>
      <font>
        <b val="0"/>
        <condense val="0"/>
        <extend val="0"/>
        <color indexed="12"/>
      </font>
      <fill>
        <patternFill patternType="solid">
          <fgColor indexed="42"/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1"/>
          <bgColor indexed="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4780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8A202"/>
      <rgbColor rgb="0000FFFF"/>
      <rgbColor rgb="00800080"/>
      <rgbColor rgb="00800000"/>
      <rgbColor rgb="00008080"/>
      <rgbColor rgb="000000FF"/>
      <rgbColor rgb="0000CCFF"/>
      <rgbColor rgb="00FFFFD7"/>
      <rgbColor rgb="00CCFFCC"/>
      <rgbColor rgb="00FFFF99"/>
      <rgbColor rgb="0099CCFF"/>
      <rgbColor rgb="00FF99CC"/>
      <rgbColor rgb="00CC99FF"/>
      <rgbColor rgb="00FFCC99"/>
      <rgbColor rgb="00B4C7DC"/>
      <rgbColor rgb="0033CCCC"/>
      <rgbColor rgb="00EFBF00"/>
      <rgbColor rgb="00FFCC00"/>
      <rgbColor rgb="00FF9900"/>
      <rgbColor rgb="00FF6600"/>
      <rgbColor rgb="00729FCF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rquivos%20internos\Quadro%20de%20quantidades\ORCA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MLS/MODELO%20PLANILHA%20E%20BDI%20ATUALIZAD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 refreshError="1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45"/>
  <sheetViews>
    <sheetView tabSelected="1" view="pageBreakPreview" zoomScaleNormal="100" zoomScaleSheetLayoutView="100" workbookViewId="0">
      <selection activeCell="J53" sqref="J53"/>
    </sheetView>
  </sheetViews>
  <sheetFormatPr defaultRowHeight="12.75"/>
  <cols>
    <col min="1" max="1" width="1" style="1" customWidth="1"/>
    <col min="2" max="2" width="24.5703125" style="1" customWidth="1"/>
    <col min="3" max="3" width="5.28515625" style="1" customWidth="1"/>
    <col min="4" max="4" width="7.5703125" style="1" customWidth="1"/>
    <col min="5" max="8" width="9.140625" style="1"/>
    <col min="9" max="9" width="22.7109375" style="1" bestFit="1" customWidth="1"/>
    <col min="10" max="16384" width="9.140625" style="1"/>
  </cols>
  <sheetData>
    <row r="1" spans="2:21" ht="9.75" customHeight="1" thickBot="1"/>
    <row r="2" spans="2:21">
      <c r="B2" s="2"/>
      <c r="C2" s="3"/>
      <c r="D2" s="3"/>
      <c r="E2" s="3"/>
      <c r="F2" s="3"/>
      <c r="G2" s="3"/>
      <c r="H2" s="3"/>
      <c r="I2" s="3"/>
      <c r="J2" s="4"/>
    </row>
    <row r="3" spans="2:21" ht="18.75" thickBot="1">
      <c r="B3" s="80" t="s">
        <v>2</v>
      </c>
      <c r="C3" s="81"/>
      <c r="D3" s="81"/>
      <c r="E3" s="81"/>
      <c r="F3" s="81"/>
      <c r="G3" s="81"/>
      <c r="H3" s="81"/>
      <c r="I3" s="81"/>
      <c r="J3" s="82"/>
    </row>
    <row r="4" spans="2:21">
      <c r="B4" s="5"/>
      <c r="C4" s="6"/>
      <c r="D4" s="6"/>
      <c r="E4" s="6"/>
      <c r="F4" s="6"/>
      <c r="G4" s="6"/>
      <c r="H4" s="6"/>
      <c r="I4" s="6"/>
      <c r="J4" s="7"/>
      <c r="K4" s="8"/>
      <c r="L4" s="9"/>
      <c r="M4" s="9"/>
      <c r="N4" s="9"/>
      <c r="O4" s="9"/>
      <c r="P4" s="9"/>
      <c r="Q4" s="9"/>
      <c r="R4" s="9"/>
      <c r="S4" s="9"/>
      <c r="T4" s="10"/>
      <c r="U4" s="10"/>
    </row>
    <row r="5" spans="2:21">
      <c r="B5" s="83" t="s">
        <v>3</v>
      </c>
      <c r="C5" s="84"/>
      <c r="D5" s="84"/>
      <c r="E5" s="84"/>
      <c r="F5" s="84"/>
      <c r="G5" s="84"/>
      <c r="H5" s="84"/>
      <c r="I5" s="84"/>
      <c r="J5" s="85"/>
      <c r="K5" s="8"/>
      <c r="L5" s="9"/>
      <c r="M5" s="9"/>
      <c r="N5" s="9"/>
      <c r="O5" s="9"/>
      <c r="P5" s="9"/>
      <c r="Q5" s="9"/>
      <c r="R5" s="9"/>
      <c r="S5" s="9"/>
      <c r="T5" s="10"/>
      <c r="U5" s="10"/>
    </row>
    <row r="6" spans="2:21">
      <c r="B6" s="83"/>
      <c r="C6" s="84"/>
      <c r="D6" s="84"/>
      <c r="E6" s="84"/>
      <c r="F6" s="84"/>
      <c r="G6" s="84"/>
      <c r="H6" s="84"/>
      <c r="I6" s="84"/>
      <c r="J6" s="85"/>
      <c r="K6" s="8"/>
      <c r="L6" s="9"/>
      <c r="M6" s="9"/>
      <c r="N6" s="9"/>
      <c r="O6" s="9"/>
      <c r="P6" s="9"/>
      <c r="Q6" s="9"/>
      <c r="R6" s="9"/>
      <c r="S6" s="9"/>
      <c r="T6" s="10"/>
      <c r="U6" s="10"/>
    </row>
    <row r="7" spans="2:21">
      <c r="B7" s="11" t="s">
        <v>4</v>
      </c>
      <c r="C7" s="12"/>
      <c r="D7" s="12"/>
      <c r="E7" s="12"/>
      <c r="F7" s="12"/>
      <c r="G7" s="12"/>
      <c r="H7" s="12"/>
      <c r="I7" s="12"/>
      <c r="J7" s="13"/>
      <c r="K7" s="8"/>
      <c r="L7" s="9"/>
      <c r="M7" s="9"/>
      <c r="N7" s="9"/>
      <c r="O7" s="9"/>
      <c r="P7" s="9"/>
      <c r="Q7" s="9"/>
      <c r="R7" s="9"/>
      <c r="S7" s="9"/>
      <c r="T7" s="10"/>
      <c r="U7" s="10"/>
    </row>
    <row r="8" spans="2:21">
      <c r="B8" s="14" t="s">
        <v>5</v>
      </c>
      <c r="C8" s="15"/>
      <c r="D8" s="15"/>
      <c r="E8" s="15"/>
      <c r="F8" s="15"/>
      <c r="G8" s="15"/>
      <c r="H8" s="15"/>
      <c r="I8" s="15"/>
      <c r="J8" s="16"/>
      <c r="K8" s="8"/>
      <c r="L8" s="9"/>
      <c r="M8" s="9"/>
      <c r="N8" s="9"/>
      <c r="O8" s="9"/>
      <c r="P8" s="9"/>
      <c r="Q8" s="9"/>
      <c r="R8" s="9"/>
      <c r="S8" s="9"/>
      <c r="T8" s="10"/>
      <c r="U8" s="10"/>
    </row>
    <row r="9" spans="2:21">
      <c r="B9" s="17" t="s">
        <v>0</v>
      </c>
      <c r="C9" s="18"/>
      <c r="D9" s="18"/>
      <c r="E9" s="18"/>
      <c r="F9" s="18"/>
      <c r="G9" s="18"/>
      <c r="H9" s="18"/>
      <c r="I9" s="18"/>
      <c r="J9" s="19"/>
      <c r="K9" s="8"/>
      <c r="L9" s="9"/>
      <c r="M9" s="9"/>
      <c r="N9" s="9"/>
      <c r="O9" s="9"/>
      <c r="P9" s="9"/>
      <c r="Q9" s="9"/>
      <c r="R9" s="9"/>
      <c r="S9" s="9"/>
      <c r="T9" s="10"/>
      <c r="U9" s="10"/>
    </row>
    <row r="10" spans="2:21">
      <c r="B10" s="14" t="s">
        <v>6</v>
      </c>
      <c r="C10" s="15"/>
      <c r="D10" s="15"/>
      <c r="E10" s="15"/>
      <c r="F10" s="20"/>
      <c r="G10" s="20"/>
      <c r="H10" s="20"/>
      <c r="I10" s="20"/>
      <c r="J10" s="16"/>
      <c r="K10" s="8"/>
      <c r="L10" s="9"/>
      <c r="M10" s="9"/>
      <c r="N10" s="9"/>
      <c r="O10" s="9"/>
      <c r="P10" s="9"/>
      <c r="Q10" s="9"/>
      <c r="R10" s="9"/>
      <c r="S10" s="9"/>
      <c r="T10" s="10"/>
      <c r="U10" s="10"/>
    </row>
    <row r="11" spans="2:21">
      <c r="B11" s="86" t="s">
        <v>1</v>
      </c>
      <c r="C11" s="87"/>
      <c r="D11" s="87"/>
      <c r="E11" s="87"/>
      <c r="F11" s="87"/>
      <c r="G11" s="87"/>
      <c r="H11" s="87"/>
      <c r="I11" s="87"/>
      <c r="J11" s="88"/>
      <c r="K11" s="8"/>
      <c r="L11" s="9"/>
      <c r="M11" s="9"/>
      <c r="N11" s="9"/>
      <c r="O11" s="9"/>
      <c r="P11" s="9"/>
      <c r="Q11" s="9"/>
      <c r="R11" s="9"/>
      <c r="S11" s="9"/>
      <c r="T11" s="10"/>
      <c r="U11" s="10"/>
    </row>
    <row r="12" spans="2:21">
      <c r="B12" s="21" t="s">
        <v>7</v>
      </c>
      <c r="C12" s="20"/>
      <c r="D12" s="20"/>
      <c r="E12" s="20"/>
      <c r="F12" s="15"/>
      <c r="G12" s="15"/>
      <c r="H12" s="15"/>
      <c r="I12" s="15"/>
      <c r="J12" s="16"/>
      <c r="K12" s="8"/>
      <c r="L12" s="9"/>
      <c r="M12" s="9"/>
      <c r="N12" s="9"/>
      <c r="O12" s="9"/>
      <c r="P12" s="9"/>
      <c r="Q12" s="9"/>
      <c r="R12" s="9"/>
      <c r="S12" s="9"/>
      <c r="T12" s="10"/>
      <c r="U12" s="10"/>
    </row>
    <row r="13" spans="2:21">
      <c r="B13" s="17"/>
      <c r="C13" s="22"/>
      <c r="D13" s="22"/>
      <c r="E13" s="22"/>
      <c r="F13" s="22"/>
      <c r="G13" s="22"/>
      <c r="H13" s="22"/>
      <c r="I13" s="22"/>
      <c r="J13" s="23"/>
      <c r="K13" s="8"/>
      <c r="L13" s="9"/>
      <c r="M13" s="9"/>
      <c r="N13" s="9"/>
      <c r="O13" s="9"/>
      <c r="P13" s="9"/>
      <c r="Q13" s="9"/>
      <c r="R13" s="9"/>
      <c r="S13" s="9"/>
      <c r="T13" s="10"/>
      <c r="U13" s="10"/>
    </row>
    <row r="14" spans="2:21">
      <c r="B14" s="14" t="s">
        <v>8</v>
      </c>
      <c r="C14" s="24"/>
      <c r="D14" s="24"/>
      <c r="E14" s="24"/>
      <c r="F14" s="24"/>
      <c r="G14" s="24"/>
      <c r="H14" s="24"/>
      <c r="I14" s="24"/>
      <c r="J14" s="25" t="s">
        <v>9</v>
      </c>
      <c r="K14" s="8"/>
      <c r="L14" s="9"/>
      <c r="M14" s="9"/>
      <c r="N14" s="9"/>
      <c r="O14" s="9"/>
      <c r="P14" s="9"/>
      <c r="Q14" s="9"/>
      <c r="R14" s="9"/>
      <c r="S14" s="9"/>
      <c r="T14" s="10"/>
      <c r="U14" s="10"/>
    </row>
    <row r="15" spans="2:21">
      <c r="B15" s="17" t="s">
        <v>10</v>
      </c>
      <c r="C15" s="18"/>
      <c r="D15" s="18"/>
      <c r="E15" s="18"/>
      <c r="F15" s="18"/>
      <c r="G15" s="18"/>
      <c r="H15" s="18"/>
      <c r="I15" s="18"/>
      <c r="J15" s="19" t="str">
        <f>[6]PLANILHA!N11</f>
        <v>MG</v>
      </c>
      <c r="K15" s="8"/>
      <c r="L15" s="9"/>
      <c r="M15" s="9"/>
      <c r="N15" s="9"/>
      <c r="O15" s="9"/>
      <c r="P15" s="9"/>
      <c r="Q15" s="9"/>
      <c r="R15" s="9"/>
      <c r="S15" s="9"/>
      <c r="T15" s="10"/>
      <c r="U15" s="10"/>
    </row>
    <row r="16" spans="2:21">
      <c r="B16" s="26" t="s">
        <v>11</v>
      </c>
      <c r="C16" s="24"/>
      <c r="D16" s="24"/>
      <c r="E16" s="24"/>
      <c r="F16" s="24"/>
      <c r="G16" s="24"/>
      <c r="H16" s="24"/>
      <c r="I16" s="24"/>
      <c r="J16" s="25"/>
      <c r="K16" s="8"/>
      <c r="L16" s="9"/>
      <c r="M16" s="9"/>
      <c r="N16" s="9"/>
      <c r="O16" s="9"/>
      <c r="P16" s="9"/>
      <c r="Q16" s="9"/>
      <c r="R16" s="9"/>
      <c r="S16" s="9"/>
      <c r="T16" s="10"/>
      <c r="U16" s="10"/>
    </row>
    <row r="17" spans="2:21">
      <c r="B17" s="17"/>
      <c r="C17" s="18"/>
      <c r="D17" s="18"/>
      <c r="E17" s="18"/>
      <c r="F17" s="18"/>
      <c r="G17" s="18"/>
      <c r="H17" s="18"/>
      <c r="I17" s="18"/>
      <c r="J17" s="19"/>
      <c r="K17" s="8"/>
      <c r="L17" s="9"/>
      <c r="M17" s="9"/>
      <c r="N17" s="9"/>
      <c r="O17" s="9"/>
      <c r="P17" s="9"/>
      <c r="Q17" s="9"/>
      <c r="R17" s="9"/>
      <c r="S17" s="9"/>
      <c r="T17" s="10"/>
      <c r="U17" s="10"/>
    </row>
    <row r="18" spans="2:21">
      <c r="B18" s="27"/>
      <c r="C18" s="24"/>
      <c r="D18" s="24"/>
      <c r="E18" s="24"/>
      <c r="F18" s="24"/>
      <c r="G18" s="24"/>
      <c r="H18" s="24"/>
      <c r="I18" s="24"/>
      <c r="J18" s="25"/>
      <c r="K18" s="8"/>
      <c r="L18" s="9"/>
      <c r="M18" s="9"/>
      <c r="N18" s="9"/>
      <c r="O18" s="9"/>
      <c r="P18" s="9"/>
      <c r="Q18" s="9"/>
      <c r="R18" s="9"/>
      <c r="S18" s="9"/>
      <c r="T18" s="10"/>
      <c r="U18" s="10"/>
    </row>
    <row r="19" spans="2:21">
      <c r="B19" s="89" t="s">
        <v>12</v>
      </c>
      <c r="C19" s="90"/>
      <c r="D19" s="90"/>
      <c r="E19" s="90"/>
      <c r="F19" s="90"/>
      <c r="G19" s="90"/>
      <c r="H19" s="90"/>
      <c r="I19" s="90"/>
      <c r="J19" s="91"/>
      <c r="K19" s="8"/>
      <c r="L19" s="9"/>
      <c r="M19" s="9"/>
      <c r="N19" s="9"/>
      <c r="O19" s="9"/>
      <c r="P19" s="9"/>
      <c r="Q19" s="9"/>
      <c r="R19" s="9"/>
      <c r="S19" s="9"/>
      <c r="T19" s="10"/>
      <c r="U19" s="10"/>
    </row>
    <row r="20" spans="2:21">
      <c r="B20" s="28" t="s">
        <v>13</v>
      </c>
      <c r="C20" s="92" t="s">
        <v>14</v>
      </c>
      <c r="D20" s="92"/>
      <c r="E20" s="92"/>
      <c r="F20" s="92"/>
      <c r="G20" s="92"/>
      <c r="H20" s="92"/>
      <c r="I20" s="93" t="s">
        <v>15</v>
      </c>
      <c r="J20" s="94"/>
      <c r="K20" s="8"/>
      <c r="L20" s="9"/>
      <c r="M20" s="9"/>
      <c r="N20" s="9"/>
      <c r="O20" s="9"/>
      <c r="P20" s="9"/>
      <c r="Q20" s="9"/>
      <c r="R20" s="9"/>
      <c r="S20" s="9"/>
      <c r="T20" s="10"/>
      <c r="U20" s="10"/>
    </row>
    <row r="21" spans="2:21">
      <c r="B21" s="29"/>
      <c r="C21" s="92"/>
      <c r="D21" s="92"/>
      <c r="E21" s="92"/>
      <c r="F21" s="92"/>
      <c r="G21" s="92"/>
      <c r="H21" s="92"/>
      <c r="I21" s="93"/>
      <c r="J21" s="94"/>
      <c r="K21" s="8"/>
      <c r="L21" s="9"/>
      <c r="M21" s="9"/>
      <c r="N21" s="9"/>
      <c r="O21" s="9"/>
      <c r="P21" s="30"/>
      <c r="Q21" s="9"/>
      <c r="R21" s="9"/>
      <c r="S21" s="9"/>
      <c r="T21" s="10"/>
      <c r="U21" s="10"/>
    </row>
    <row r="22" spans="2:21">
      <c r="B22" s="31" t="s">
        <v>16</v>
      </c>
      <c r="C22" s="32" t="s">
        <v>17</v>
      </c>
      <c r="D22" s="78">
        <v>3.7999999999999999E-2</v>
      </c>
      <c r="E22" s="78"/>
      <c r="F22" s="33" t="s">
        <v>18</v>
      </c>
      <c r="G22" s="79">
        <v>4.6700000000000005E-2</v>
      </c>
      <c r="H22" s="79"/>
      <c r="I22" s="34" t="s">
        <v>16</v>
      </c>
      <c r="J22" s="35">
        <v>4.0500000000000001E-2</v>
      </c>
      <c r="K22" s="8"/>
      <c r="L22" s="9"/>
      <c r="M22" s="9"/>
      <c r="N22" s="9"/>
      <c r="O22" s="9"/>
      <c r="P22" s="30">
        <v>4.2000000000000003E-2</v>
      </c>
      <c r="Q22" s="30">
        <v>3.7999999999999999E-2</v>
      </c>
      <c r="R22" s="9"/>
      <c r="S22" s="9"/>
      <c r="T22" s="10"/>
      <c r="U22" s="10"/>
    </row>
    <row r="23" spans="2:21">
      <c r="B23" s="36" t="s">
        <v>19</v>
      </c>
      <c r="C23" s="37" t="s">
        <v>17</v>
      </c>
      <c r="D23" s="76">
        <v>3.2000000000000002E-3</v>
      </c>
      <c r="E23" s="76"/>
      <c r="F23" s="38" t="s">
        <v>18</v>
      </c>
      <c r="G23" s="77">
        <v>7.4000000000000003E-3</v>
      </c>
      <c r="H23" s="77"/>
      <c r="I23" s="39" t="s">
        <v>19</v>
      </c>
      <c r="J23" s="35">
        <v>3.2000000000000002E-3</v>
      </c>
      <c r="K23" s="8"/>
      <c r="L23" s="9"/>
      <c r="M23" s="9"/>
      <c r="N23" s="9"/>
      <c r="O23" s="9"/>
      <c r="P23" s="30">
        <v>3.8E-3</v>
      </c>
      <c r="Q23" s="30">
        <v>3.8E-3</v>
      </c>
      <c r="R23" s="9"/>
      <c r="S23" s="9"/>
      <c r="T23" s="10"/>
      <c r="U23" s="10"/>
    </row>
    <row r="24" spans="2:21">
      <c r="B24" s="36" t="s">
        <v>20</v>
      </c>
      <c r="C24" s="37" t="s">
        <v>17</v>
      </c>
      <c r="D24" s="76">
        <v>5.0000000000000001E-3</v>
      </c>
      <c r="E24" s="76"/>
      <c r="F24" s="38" t="s">
        <v>18</v>
      </c>
      <c r="G24" s="77">
        <v>9.7000000000000003E-3</v>
      </c>
      <c r="H24" s="77"/>
      <c r="I24" s="39" t="s">
        <v>20</v>
      </c>
      <c r="J24" s="35">
        <v>5.0000000000000001E-3</v>
      </c>
      <c r="K24" s="8"/>
      <c r="L24" s="9"/>
      <c r="M24" s="9"/>
      <c r="N24" s="9"/>
      <c r="O24" s="9"/>
      <c r="P24" s="30">
        <v>5.4000000000000003E-3</v>
      </c>
      <c r="Q24" s="30">
        <v>5.4000000000000003E-3</v>
      </c>
      <c r="R24" s="9"/>
      <c r="S24" s="9"/>
      <c r="T24" s="10"/>
      <c r="U24" s="10"/>
    </row>
    <row r="25" spans="2:21">
      <c r="B25" s="36" t="s">
        <v>21</v>
      </c>
      <c r="C25" s="37" t="s">
        <v>17</v>
      </c>
      <c r="D25" s="76">
        <v>1.0200000000000001E-2</v>
      </c>
      <c r="E25" s="76"/>
      <c r="F25" s="38" t="s">
        <v>18</v>
      </c>
      <c r="G25" s="77">
        <v>1.2100000000000001E-2</v>
      </c>
      <c r="H25" s="77"/>
      <c r="I25" s="39" t="s">
        <v>21</v>
      </c>
      <c r="J25" s="35">
        <v>1.0800000000000001E-2</v>
      </c>
      <c r="K25" s="8"/>
      <c r="L25" s="9"/>
      <c r="M25" s="9"/>
      <c r="N25" s="9"/>
      <c r="O25" s="9"/>
      <c r="P25" s="30">
        <v>1.0800000000000001E-2</v>
      </c>
      <c r="Q25" s="30">
        <v>1.0500000000000001E-2</v>
      </c>
      <c r="R25" s="9"/>
      <c r="S25" s="9"/>
      <c r="T25" s="10"/>
      <c r="U25" s="10"/>
    </row>
    <row r="26" spans="2:21">
      <c r="B26" s="36" t="s">
        <v>22</v>
      </c>
      <c r="C26" s="37" t="s">
        <v>17</v>
      </c>
      <c r="D26" s="76">
        <v>6.6400000000000001E-2</v>
      </c>
      <c r="E26" s="76"/>
      <c r="F26" s="38" t="s">
        <v>18</v>
      </c>
      <c r="G26" s="77">
        <v>8.6900000000000005E-2</v>
      </c>
      <c r="H26" s="77"/>
      <c r="I26" s="39" t="s">
        <v>22</v>
      </c>
      <c r="J26" s="35">
        <v>6.6500000000000004E-2</v>
      </c>
      <c r="K26" s="8"/>
      <c r="L26" s="9"/>
      <c r="M26" s="9"/>
      <c r="N26" s="9"/>
      <c r="O26" s="9"/>
      <c r="P26" s="30">
        <v>6.8000000000000005E-2</v>
      </c>
      <c r="Q26" s="30">
        <v>6.6400000000000001E-2</v>
      </c>
      <c r="R26" s="9"/>
      <c r="S26" s="9"/>
      <c r="T26" s="10"/>
      <c r="U26" s="10"/>
    </row>
    <row r="27" spans="2:21">
      <c r="B27" s="40" t="s">
        <v>23</v>
      </c>
      <c r="C27" s="37" t="s">
        <v>17</v>
      </c>
      <c r="D27" s="76">
        <v>5.6500000000000002E-2</v>
      </c>
      <c r="E27" s="76"/>
      <c r="F27" s="38" t="s">
        <v>18</v>
      </c>
      <c r="G27" s="77">
        <v>8.6500000000000007E-2</v>
      </c>
      <c r="H27" s="77"/>
      <c r="I27" s="41" t="s">
        <v>24</v>
      </c>
      <c r="J27" s="35">
        <v>8.6500000000000007E-2</v>
      </c>
      <c r="K27" s="8"/>
      <c r="L27" s="9"/>
      <c r="M27" s="9"/>
      <c r="N27" s="9"/>
      <c r="O27" s="9"/>
      <c r="P27" s="30">
        <v>8.6500000000000007E-2</v>
      </c>
      <c r="Q27" s="30">
        <v>5.6500000000000002E-2</v>
      </c>
      <c r="R27" s="9"/>
      <c r="T27" s="10"/>
      <c r="U27" s="10"/>
    </row>
    <row r="28" spans="2:21">
      <c r="B28" s="42" t="s">
        <v>25</v>
      </c>
      <c r="C28" s="43"/>
      <c r="D28" s="69">
        <v>0</v>
      </c>
      <c r="E28" s="69"/>
      <c r="F28" s="44" t="s">
        <v>26</v>
      </c>
      <c r="G28" s="70">
        <v>4.4999999999999998E-2</v>
      </c>
      <c r="H28" s="70"/>
      <c r="I28" s="45" t="s">
        <v>25</v>
      </c>
      <c r="J28" s="35">
        <v>4.4999999999999998E-2</v>
      </c>
      <c r="K28" s="8"/>
      <c r="L28" s="9">
        <f>IF(OR(J28=0,J28=0.045),0,1)</f>
        <v>0</v>
      </c>
      <c r="M28" s="9"/>
      <c r="N28" s="9"/>
      <c r="O28" s="9"/>
      <c r="P28" s="30">
        <v>4.4999999999999998E-2</v>
      </c>
      <c r="Q28" s="30">
        <v>0</v>
      </c>
      <c r="R28" s="9"/>
      <c r="S28" s="9"/>
      <c r="T28" s="10"/>
      <c r="U28" s="10"/>
    </row>
    <row r="29" spans="2:21">
      <c r="B29" s="71" t="s">
        <v>27</v>
      </c>
      <c r="C29" s="72"/>
      <c r="D29" s="72"/>
      <c r="E29" s="72"/>
      <c r="F29" s="72"/>
      <c r="G29" s="72"/>
      <c r="H29" s="72"/>
      <c r="I29" s="72"/>
      <c r="J29" s="73"/>
      <c r="K29" s="8"/>
      <c r="L29" s="9"/>
      <c r="M29" s="9"/>
      <c r="N29" s="9"/>
      <c r="O29" s="9"/>
      <c r="P29" s="9"/>
      <c r="Q29" s="9"/>
      <c r="R29" s="9"/>
      <c r="S29" s="9"/>
      <c r="T29" s="10"/>
      <c r="U29" s="10"/>
    </row>
    <row r="30" spans="2:21">
      <c r="B30" s="31" t="s">
        <v>16</v>
      </c>
      <c r="C30" s="74" t="str">
        <f>IF(J22&gt;G22,"Incidência maior que a permitida",IF(J22&lt;D22,"Incidência menor que a permitida","ok"))</f>
        <v>ok</v>
      </c>
      <c r="D30" s="74"/>
      <c r="E30" s="74"/>
      <c r="F30" s="74"/>
      <c r="G30" s="74"/>
      <c r="H30" s="74"/>
      <c r="I30" s="74"/>
      <c r="J30" s="75"/>
      <c r="K30" s="8"/>
      <c r="L30" s="9"/>
      <c r="M30" s="9"/>
      <c r="N30" s="9"/>
      <c r="O30" s="9"/>
      <c r="P30" s="9"/>
      <c r="Q30" s="9"/>
      <c r="R30" s="9"/>
      <c r="S30" s="9"/>
      <c r="T30" s="10"/>
      <c r="U30" s="10"/>
    </row>
    <row r="31" spans="2:21">
      <c r="B31" s="36" t="s">
        <v>19</v>
      </c>
      <c r="C31" s="62" t="str">
        <f>IF(J23&gt;G23,"Incidência maior que a permitida",IF(J23&lt;0,"Incidência menor que a permitida","ok"))</f>
        <v>ok</v>
      </c>
      <c r="D31" s="62"/>
      <c r="E31" s="62"/>
      <c r="F31" s="62"/>
      <c r="G31" s="62"/>
      <c r="H31" s="62"/>
      <c r="I31" s="62"/>
      <c r="J31" s="63"/>
      <c r="K31" s="8"/>
      <c r="L31" s="9" t="s">
        <v>28</v>
      </c>
      <c r="M31" s="9" t="s">
        <v>29</v>
      </c>
      <c r="N31" s="9"/>
      <c r="O31" s="9"/>
      <c r="P31" s="9"/>
      <c r="Q31" s="9"/>
      <c r="R31" s="9"/>
      <c r="S31" s="9"/>
      <c r="T31" s="10"/>
      <c r="U31" s="10"/>
    </row>
    <row r="32" spans="2:21">
      <c r="B32" s="36" t="s">
        <v>20</v>
      </c>
      <c r="C32" s="62" t="str">
        <f>IF(J24&gt;G24,"Incidência maior que a permitida",IF(J24&lt;0,"Incidência menor que a permitida","ok"))</f>
        <v>ok</v>
      </c>
      <c r="D32" s="62"/>
      <c r="E32" s="62"/>
      <c r="F32" s="62"/>
      <c r="G32" s="62"/>
      <c r="H32" s="62"/>
      <c r="I32" s="62"/>
      <c r="J32" s="63"/>
      <c r="K32" s="8"/>
      <c r="L32" s="9">
        <v>0.25600000000000001</v>
      </c>
      <c r="M32" s="9">
        <v>0.30660000000000004</v>
      </c>
      <c r="N32" s="9"/>
      <c r="O32" s="9"/>
      <c r="P32" s="9"/>
      <c r="Q32" s="9"/>
      <c r="R32" s="9"/>
      <c r="S32" s="9"/>
      <c r="T32" s="10"/>
      <c r="U32" s="10"/>
    </row>
    <row r="33" spans="2:21">
      <c r="B33" s="36" t="s">
        <v>21</v>
      </c>
      <c r="C33" s="62" t="str">
        <f>IF(J25&gt;G25,"Incidência maior que a permitida",IF(J25&lt;D25,"Incidência menor que a permitida","ok"))</f>
        <v>ok</v>
      </c>
      <c r="D33" s="62"/>
      <c r="E33" s="62"/>
      <c r="F33" s="62"/>
      <c r="G33" s="62"/>
      <c r="H33" s="62"/>
      <c r="I33" s="62"/>
      <c r="J33" s="63"/>
      <c r="K33" s="8"/>
      <c r="L33" s="9">
        <v>0.19600000000000001</v>
      </c>
      <c r="M33" s="9">
        <v>0.24230000000000002</v>
      </c>
      <c r="N33" s="9"/>
      <c r="O33" s="9"/>
      <c r="P33" s="9"/>
      <c r="Q33" s="9"/>
      <c r="R33" s="9"/>
      <c r="S33" s="9"/>
      <c r="T33" s="10"/>
      <c r="U33" s="10"/>
    </row>
    <row r="34" spans="2:21">
      <c r="B34" s="36" t="s">
        <v>22</v>
      </c>
      <c r="C34" s="62" t="str">
        <f>IF(J26&gt;G26,"Incidência maior que a permitida",IF(J26&lt;D26,"Incidência menor que a permitida","ok"))</f>
        <v>ok</v>
      </c>
      <c r="D34" s="62"/>
      <c r="E34" s="62"/>
      <c r="F34" s="62"/>
      <c r="G34" s="62"/>
      <c r="H34" s="62"/>
      <c r="I34" s="62"/>
      <c r="J34" s="63"/>
      <c r="K34" s="8"/>
      <c r="L34" s="9"/>
      <c r="M34" s="9"/>
      <c r="N34" s="9"/>
      <c r="O34" s="9"/>
      <c r="P34" s="9"/>
      <c r="Q34" s="9"/>
      <c r="R34" s="9"/>
      <c r="S34" s="9"/>
      <c r="T34" s="10"/>
      <c r="U34" s="10"/>
    </row>
    <row r="35" spans="2:21">
      <c r="B35" s="40" t="s">
        <v>23</v>
      </c>
      <c r="C35" s="64" t="str">
        <f>IF(J27&gt;G27,"Incidência maior que a permitida",IF(J27&lt;D27,"Incidência menor que a permitida","ok"))</f>
        <v>ok</v>
      </c>
      <c r="D35" s="64"/>
      <c r="E35" s="64"/>
      <c r="F35" s="64"/>
      <c r="G35" s="64"/>
      <c r="H35" s="64"/>
      <c r="I35" s="64"/>
      <c r="J35" s="65"/>
      <c r="K35" s="8"/>
      <c r="L35" s="9"/>
      <c r="M35" s="9"/>
      <c r="N35" s="9"/>
      <c r="O35" s="9"/>
      <c r="P35" s="9"/>
      <c r="Q35" s="9"/>
      <c r="R35" s="9"/>
      <c r="S35" s="9"/>
      <c r="T35" s="10"/>
      <c r="U35" s="10"/>
    </row>
    <row r="36" spans="2:21">
      <c r="B36" s="42" t="s">
        <v>25</v>
      </c>
      <c r="C36" s="64" t="str">
        <f>IF(J28=D28,"ok",IF(J28=G28,"ok","Incidência não permitida"))</f>
        <v>ok</v>
      </c>
      <c r="D36" s="64"/>
      <c r="E36" s="64"/>
      <c r="F36" s="64"/>
      <c r="G36" s="64"/>
      <c r="H36" s="64"/>
      <c r="I36" s="64"/>
      <c r="J36" s="65"/>
      <c r="K36" s="8"/>
      <c r="L36" s="9"/>
      <c r="M36" s="9"/>
      <c r="N36" s="9"/>
      <c r="O36" s="9"/>
      <c r="P36" s="9"/>
      <c r="Q36" s="9"/>
      <c r="R36" s="9"/>
      <c r="S36" s="9"/>
      <c r="T36" s="10"/>
      <c r="U36" s="10"/>
    </row>
    <row r="37" spans="2:21">
      <c r="B37" s="46" t="s">
        <v>30</v>
      </c>
      <c r="C37" s="66" t="s">
        <v>31</v>
      </c>
      <c r="D37" s="66"/>
      <c r="E37" s="66"/>
      <c r="F37" s="66"/>
      <c r="G37" s="66"/>
      <c r="H37" s="66"/>
      <c r="I37" s="66"/>
      <c r="J37" s="47">
        <f>ROUND(((1+J22+J23+J24)*(1+J25)*(1+J26)/(1-(J27+J28))-1),4)</f>
        <v>0.30170000000000002</v>
      </c>
      <c r="K37" s="8"/>
      <c r="L37" s="9"/>
      <c r="M37" s="9"/>
      <c r="N37" s="9"/>
      <c r="O37" s="9"/>
      <c r="P37" s="9"/>
      <c r="Q37" s="9"/>
      <c r="R37" s="9"/>
      <c r="S37" s="9"/>
      <c r="T37" s="10"/>
      <c r="U37" s="10"/>
    </row>
    <row r="38" spans="2:21">
      <c r="B38" s="27"/>
      <c r="C38" s="67" t="str">
        <f>IF(J28=0.045,IF(AND(J37&gt;=L32,J37&lt;=M32),L31,M31),IF(AND(J37&gt;=L33,J37&lt;=M33),L31,M31))</f>
        <v>BDI ADMISSÍVEL</v>
      </c>
      <c r="D38" s="67"/>
      <c r="E38" s="67"/>
      <c r="F38" s="67"/>
      <c r="G38" s="67"/>
      <c r="H38" s="67"/>
      <c r="I38" s="67"/>
      <c r="J38" s="68"/>
      <c r="K38" s="8"/>
      <c r="L38" s="9"/>
      <c r="M38" s="9"/>
      <c r="N38" s="9"/>
      <c r="O38" s="9"/>
      <c r="P38" s="9"/>
      <c r="Q38" s="9"/>
      <c r="R38" s="9"/>
      <c r="S38" s="9"/>
      <c r="T38" s="10"/>
      <c r="U38" s="10"/>
    </row>
    <row r="39" spans="2:21">
      <c r="B39" s="27"/>
      <c r="C39" s="24"/>
      <c r="D39" s="24"/>
      <c r="E39" s="24"/>
      <c r="F39" s="24"/>
      <c r="G39" s="24"/>
      <c r="H39" s="24"/>
      <c r="I39" s="48"/>
      <c r="J39" s="25"/>
      <c r="L39" s="9"/>
      <c r="M39" s="9"/>
      <c r="N39" s="9"/>
      <c r="O39" s="9"/>
      <c r="P39" s="9"/>
      <c r="Q39" s="9"/>
      <c r="R39" s="9"/>
      <c r="S39" s="9"/>
    </row>
    <row r="40" spans="2:21">
      <c r="B40" s="27"/>
      <c r="C40" s="24"/>
      <c r="D40" s="24"/>
      <c r="E40" s="24"/>
      <c r="F40" s="24"/>
      <c r="G40" s="24"/>
      <c r="H40" s="24"/>
      <c r="I40" s="24"/>
      <c r="J40" s="25"/>
      <c r="L40" s="9"/>
      <c r="M40" s="9"/>
      <c r="N40" s="9"/>
      <c r="O40" s="9"/>
      <c r="P40" s="9"/>
      <c r="Q40" s="9"/>
      <c r="R40" s="9"/>
      <c r="S40" s="9"/>
    </row>
    <row r="41" spans="2:21">
      <c r="B41" s="52" t="s">
        <v>32</v>
      </c>
      <c r="C41" s="53"/>
      <c r="D41" s="53"/>
      <c r="E41" s="53"/>
      <c r="F41" s="53"/>
      <c r="G41" s="53"/>
      <c r="H41" s="53"/>
      <c r="I41" s="53"/>
      <c r="J41" s="54"/>
    </row>
    <row r="42" spans="2:21">
      <c r="B42" s="49" t="s">
        <v>33</v>
      </c>
      <c r="C42" s="55">
        <v>0.05</v>
      </c>
      <c r="D42" s="55"/>
      <c r="E42" s="55"/>
      <c r="F42" s="55"/>
      <c r="G42" s="55"/>
      <c r="H42" s="55"/>
      <c r="I42" s="55"/>
      <c r="J42" s="56"/>
    </row>
    <row r="43" spans="2:21" ht="13.5" thickBot="1">
      <c r="B43" s="50" t="s">
        <v>34</v>
      </c>
      <c r="C43" s="57">
        <v>3.6500000000000005E-2</v>
      </c>
      <c r="D43" s="57"/>
      <c r="E43" s="57"/>
      <c r="F43" s="57"/>
      <c r="G43" s="57"/>
      <c r="H43" s="57"/>
      <c r="I43" s="57"/>
      <c r="J43" s="58"/>
    </row>
    <row r="44" spans="2:21" ht="13.5" thickBot="1">
      <c r="B44" s="27"/>
      <c r="C44" s="24"/>
      <c r="D44" s="24"/>
      <c r="E44" s="24"/>
      <c r="F44" s="24"/>
      <c r="G44" s="24"/>
      <c r="H44" s="24"/>
      <c r="I44" s="24"/>
      <c r="J44" s="51"/>
    </row>
    <row r="45" spans="2:21" ht="13.5" thickBot="1">
      <c r="B45" s="59" t="s">
        <v>35</v>
      </c>
      <c r="C45" s="60"/>
      <c r="D45" s="60"/>
      <c r="E45" s="60"/>
      <c r="F45" s="60"/>
      <c r="G45" s="60"/>
      <c r="H45" s="60"/>
      <c r="I45" s="60"/>
      <c r="J45" s="61"/>
    </row>
  </sheetData>
  <mergeCells count="34">
    <mergeCell ref="B3:J3"/>
    <mergeCell ref="B5:J6"/>
    <mergeCell ref="B11:J11"/>
    <mergeCell ref="B19:J19"/>
    <mergeCell ref="C20:H21"/>
    <mergeCell ref="I20:J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B29:J29"/>
    <mergeCell ref="C30:J30"/>
    <mergeCell ref="C31:J31"/>
    <mergeCell ref="C32:J32"/>
    <mergeCell ref="B41:J41"/>
    <mergeCell ref="C42:J42"/>
    <mergeCell ref="C43:J43"/>
    <mergeCell ref="B45:J45"/>
    <mergeCell ref="C33:J33"/>
    <mergeCell ref="C34:J34"/>
    <mergeCell ref="C35:J35"/>
    <mergeCell ref="C36:J36"/>
    <mergeCell ref="C37:I37"/>
    <mergeCell ref="C38:J38"/>
  </mergeCells>
  <conditionalFormatting sqref="J22:J27">
    <cfRule type="cellIs" dxfId="3" priority="4" stopIfTrue="1" operator="notBetween">
      <formula>D22</formula>
      <formula>G22</formula>
    </cfRule>
  </conditionalFormatting>
  <conditionalFormatting sqref="C30:C36">
    <cfRule type="cellIs" dxfId="2" priority="3" stopIfTrue="1" operator="notEqual">
      <formula>"ok"</formula>
    </cfRule>
  </conditionalFormatting>
  <conditionalFormatting sqref="C38:J38">
    <cfRule type="cellIs" dxfId="1" priority="1" stopIfTrue="1" operator="equal">
      <formula>$L$31</formula>
    </cfRule>
    <cfRule type="cellIs" dxfId="0" priority="2" stopIfTrue="1" operator="notEqual">
      <formula>$L$31</formula>
    </cfRule>
  </conditionalFormatting>
  <dataValidations count="2">
    <dataValidation operator="equal" allowBlank="1" showInputMessage="1" showErrorMessage="1" promptTitle="Encargos sociais" prompt="Para encargos sociais desonerados usar 4,5%." sqref="J28 P28:R28">
      <formula1>0</formula1>
      <formula2>0</formula2>
    </dataValidation>
    <dataValidation operator="equal" allowBlank="1" showInputMessage="1" showErrorMessage="1" promptTitle="Fórnula TCU Acórdão 2622/2013" prompt="Rodovias, ferrovias, obras urbanas" sqref="C37:I37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TCU 2622 -URBANAS </vt:lpstr>
      <vt:lpstr>'BDI TCU 2622 -URBANAS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gustavoduffles</dc:creator>
  <cp:lastModifiedBy>gustavoduffles</cp:lastModifiedBy>
  <cp:lastPrinted>2022-02-09T12:44:28Z</cp:lastPrinted>
  <dcterms:created xsi:type="dcterms:W3CDTF">2022-02-15T13:07:31Z</dcterms:created>
  <dcterms:modified xsi:type="dcterms:W3CDTF">2023-05-22T10:54:25Z</dcterms:modified>
</cp:coreProperties>
</file>